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5" yWindow="0" windowWidth="18900" windowHeight="11955" tabRatio="767"/>
  </bookViews>
  <sheets>
    <sheet name="7.СМР" sheetId="22" r:id="rId1"/>
  </sheets>
  <definedNames>
    <definedName name="_xlnm._FilterDatabase" localSheetId="0" hidden="1">'7.СМР'!$B$7:$V$581</definedName>
  </definedNames>
  <calcPr calcId="124519" refMode="R1C1"/>
</workbook>
</file>

<file path=xl/calcChain.xml><?xml version="1.0" encoding="utf-8"?>
<calcChain xmlns="http://schemas.openxmlformats.org/spreadsheetml/2006/main">
  <c r="W28" i="22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W113"/>
  <c r="W114"/>
  <c r="W115"/>
  <c r="W116"/>
  <c r="W117"/>
  <c r="W118"/>
  <c r="W119"/>
  <c r="W120"/>
  <c r="W121"/>
  <c r="W122"/>
  <c r="W123"/>
  <c r="W124"/>
  <c r="W125"/>
  <c r="W126"/>
  <c r="W127"/>
  <c r="W128"/>
  <c r="W129"/>
  <c r="W130"/>
  <c r="W131"/>
  <c r="W132"/>
  <c r="W133"/>
  <c r="W134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W155"/>
  <c r="W156"/>
  <c r="W157"/>
  <c r="W158"/>
  <c r="W159"/>
  <c r="W160"/>
  <c r="W161"/>
  <c r="W162"/>
  <c r="W163"/>
  <c r="W164"/>
  <c r="W165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W187"/>
  <c r="W188"/>
  <c r="W189"/>
  <c r="W190"/>
  <c r="W191"/>
  <c r="W192"/>
  <c r="W193"/>
  <c r="W194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W238"/>
  <c r="W239"/>
  <c r="W240"/>
  <c r="W241"/>
  <c r="W242"/>
  <c r="W243"/>
  <c r="W244"/>
  <c r="W245"/>
  <c r="W246"/>
  <c r="W247"/>
  <c r="W248"/>
  <c r="W249"/>
  <c r="W250"/>
  <c r="W251"/>
  <c r="W252"/>
  <c r="W253"/>
  <c r="W254"/>
  <c r="W255"/>
  <c r="W256"/>
  <c r="W257"/>
  <c r="W258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2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8"/>
  <c r="W319"/>
  <c r="W320"/>
  <c r="W321"/>
  <c r="W322"/>
  <c r="W323"/>
  <c r="W324"/>
  <c r="W325"/>
  <c r="W326"/>
  <c r="W327"/>
  <c r="W328"/>
  <c r="W329"/>
  <c r="W330"/>
  <c r="W331"/>
  <c r="W332"/>
  <c r="W333"/>
  <c r="W334"/>
  <c r="W335"/>
  <c r="W336"/>
  <c r="W337"/>
  <c r="W338"/>
  <c r="W339"/>
  <c r="W340"/>
  <c r="W341"/>
  <c r="W342"/>
  <c r="W343"/>
  <c r="W344"/>
  <c r="W345"/>
  <c r="W346"/>
  <c r="W347"/>
  <c r="W348"/>
  <c r="W349"/>
  <c r="W350"/>
  <c r="W351"/>
  <c r="W352"/>
  <c r="W353"/>
  <c r="W354"/>
  <c r="W355"/>
  <c r="W356"/>
  <c r="W357"/>
  <c r="W358"/>
  <c r="W359"/>
  <c r="W360"/>
  <c r="W361"/>
  <c r="W362"/>
  <c r="W363"/>
  <c r="W364"/>
  <c r="W365"/>
  <c r="W366"/>
  <c r="W367"/>
  <c r="W368"/>
  <c r="W369"/>
  <c r="W370"/>
  <c r="W371"/>
  <c r="W372"/>
  <c r="W373"/>
  <c r="W374"/>
  <c r="W375"/>
  <c r="W376"/>
  <c r="W377"/>
  <c r="W378"/>
  <c r="W379"/>
  <c r="W380"/>
  <c r="W381"/>
  <c r="W382"/>
  <c r="W383"/>
  <c r="W384"/>
  <c r="W385"/>
  <c r="W386"/>
  <c r="W387"/>
  <c r="W388"/>
  <c r="W389"/>
  <c r="W390"/>
  <c r="W391"/>
  <c r="W392"/>
  <c r="W393"/>
  <c r="W394"/>
  <c r="W395"/>
  <c r="W396"/>
  <c r="W397"/>
  <c r="W398"/>
  <c r="W399"/>
  <c r="W400"/>
  <c r="W401"/>
  <c r="W402"/>
  <c r="W403"/>
  <c r="W404"/>
  <c r="W405"/>
  <c r="W406"/>
  <c r="W407"/>
  <c r="W408"/>
  <c r="W409"/>
  <c r="W410"/>
  <c r="W411"/>
  <c r="W412"/>
  <c r="W413"/>
  <c r="W414"/>
  <c r="W415"/>
  <c r="W416"/>
  <c r="W417"/>
  <c r="W418"/>
  <c r="W419"/>
  <c r="W420"/>
  <c r="W421"/>
  <c r="W422"/>
  <c r="W423"/>
  <c r="W424"/>
  <c r="W425"/>
  <c r="W426"/>
  <c r="W427"/>
  <c r="W428"/>
  <c r="W429"/>
  <c r="W430"/>
  <c r="W431"/>
  <c r="W432"/>
  <c r="W433"/>
  <c r="W434"/>
  <c r="W435"/>
  <c r="W436"/>
  <c r="W437"/>
  <c r="W438"/>
  <c r="W439"/>
  <c r="W440"/>
  <c r="W441"/>
  <c r="W442"/>
  <c r="W443"/>
  <c r="W444"/>
  <c r="W445"/>
  <c r="W446"/>
  <c r="W447"/>
  <c r="W448"/>
  <c r="W449"/>
  <c r="W450"/>
  <c r="W451"/>
  <c r="W452"/>
  <c r="W453"/>
  <c r="W454"/>
  <c r="W455"/>
  <c r="W456"/>
  <c r="W457"/>
  <c r="W458"/>
  <c r="W459"/>
  <c r="W460"/>
  <c r="W461"/>
  <c r="W462"/>
  <c r="W463"/>
  <c r="W464"/>
  <c r="W465"/>
  <c r="W466"/>
  <c r="W467"/>
  <c r="W468"/>
  <c r="W469"/>
  <c r="W470"/>
  <c r="W471"/>
  <c r="W472"/>
  <c r="W473"/>
  <c r="W474"/>
  <c r="W475"/>
  <c r="W476"/>
  <c r="W477"/>
  <c r="W478"/>
  <c r="W479"/>
  <c r="W480"/>
  <c r="W481"/>
  <c r="W482"/>
  <c r="W483"/>
  <c r="W484"/>
  <c r="W485"/>
  <c r="W486"/>
  <c r="W487"/>
  <c r="W488"/>
  <c r="W489"/>
  <c r="W490"/>
  <c r="W491"/>
  <c r="W492"/>
  <c r="W493"/>
  <c r="W494"/>
  <c r="W495"/>
  <c r="W496"/>
  <c r="W497"/>
  <c r="W498"/>
  <c r="W499"/>
  <c r="W500"/>
  <c r="W501"/>
  <c r="W502"/>
  <c r="W503"/>
  <c r="W504"/>
  <c r="W505"/>
  <c r="W506"/>
  <c r="W507"/>
  <c r="W508"/>
  <c r="W509"/>
  <c r="W510"/>
  <c r="W511"/>
  <c r="W512"/>
  <c r="W513"/>
  <c r="W514"/>
  <c r="W515"/>
  <c r="W516"/>
  <c r="W517"/>
  <c r="W518"/>
  <c r="W519"/>
  <c r="W520"/>
  <c r="W521"/>
  <c r="W522"/>
  <c r="W523"/>
  <c r="W524"/>
  <c r="W525"/>
  <c r="W526"/>
  <c r="W527"/>
  <c r="W528"/>
  <c r="W529"/>
  <c r="W530"/>
  <c r="W531"/>
  <c r="W532"/>
  <c r="W533"/>
  <c r="W534"/>
  <c r="W535"/>
  <c r="W536"/>
  <c r="W537"/>
  <c r="W538"/>
  <c r="W539"/>
  <c r="W540"/>
  <c r="W541"/>
  <c r="W542"/>
  <c r="W543"/>
  <c r="W544"/>
  <c r="W545"/>
  <c r="W546"/>
  <c r="W547"/>
  <c r="W548"/>
  <c r="W549"/>
  <c r="W550"/>
  <c r="W551"/>
  <c r="W552"/>
  <c r="W553"/>
  <c r="W554"/>
  <c r="W555"/>
  <c r="W556"/>
  <c r="W557"/>
  <c r="W558"/>
  <c r="W559"/>
  <c r="W560"/>
  <c r="W561"/>
  <c r="W562"/>
  <c r="W563"/>
  <c r="W564"/>
  <c r="W565"/>
  <c r="W566"/>
  <c r="W567"/>
  <c r="W568"/>
  <c r="W569"/>
  <c r="W570"/>
  <c r="W571"/>
  <c r="W572"/>
  <c r="W573"/>
  <c r="W574"/>
  <c r="W575"/>
  <c r="W576"/>
  <c r="W577"/>
  <c r="W578"/>
  <c r="W579"/>
  <c r="W580"/>
  <c r="W13"/>
  <c r="W14"/>
  <c r="W15"/>
  <c r="W16"/>
  <c r="W17"/>
  <c r="W18"/>
  <c r="W19"/>
  <c r="W20"/>
  <c r="W21"/>
  <c r="W22"/>
  <c r="W23"/>
  <c r="W24"/>
  <c r="W25"/>
  <c r="W26"/>
  <c r="W27"/>
  <c r="W12"/>
  <c r="X581" l="1"/>
  <c r="V581" l="1"/>
  <c r="W581" l="1"/>
  <c r="H575"/>
  <c r="H569"/>
  <c r="H557"/>
  <c r="H549"/>
  <c r="H532"/>
  <c r="H531"/>
  <c r="H525"/>
  <c r="H509"/>
  <c r="H508"/>
  <c r="H487"/>
  <c r="K484" l="1"/>
  <c r="L484"/>
  <c r="M484"/>
  <c r="N484"/>
  <c r="O484"/>
  <c r="P484"/>
  <c r="Q484"/>
  <c r="R484"/>
  <c r="S484"/>
  <c r="T484"/>
  <c r="U484"/>
  <c r="J484"/>
  <c r="G485"/>
  <c r="G484"/>
  <c r="F485"/>
  <c r="F484"/>
  <c r="J358"/>
  <c r="J290"/>
  <c r="F290"/>
  <c r="H484" l="1"/>
  <c r="H485"/>
  <c r="H325"/>
  <c r="H324"/>
  <c r="H293"/>
  <c r="H292"/>
  <c r="K358" l="1"/>
  <c r="L358"/>
  <c r="M358"/>
  <c r="N358"/>
  <c r="O358"/>
  <c r="P358"/>
  <c r="Q358"/>
  <c r="R358"/>
  <c r="S358"/>
  <c r="T358"/>
  <c r="U358"/>
  <c r="G359"/>
  <c r="F359"/>
  <c r="G358"/>
  <c r="F358"/>
  <c r="K290"/>
  <c r="L290"/>
  <c r="M290"/>
  <c r="N290"/>
  <c r="O290"/>
  <c r="P290"/>
  <c r="Q290"/>
  <c r="R290"/>
  <c r="S290"/>
  <c r="T290"/>
  <c r="U290"/>
  <c r="G291"/>
  <c r="G290"/>
  <c r="F291"/>
  <c r="K189"/>
  <c r="L189"/>
  <c r="M189"/>
  <c r="N189"/>
  <c r="O189"/>
  <c r="P189"/>
  <c r="Q189"/>
  <c r="R189"/>
  <c r="S189"/>
  <c r="T189"/>
  <c r="U189"/>
  <c r="J189"/>
  <c r="G190"/>
  <c r="G189"/>
  <c r="F190"/>
  <c r="F189"/>
  <c r="H478" l="1"/>
  <c r="H472"/>
  <c r="H467"/>
  <c r="H462"/>
  <c r="H448"/>
  <c r="H170" l="1"/>
  <c r="S178" l="1"/>
  <c r="Q178"/>
  <c r="P178"/>
  <c r="H178"/>
  <c r="H443" l="1"/>
  <c r="H442"/>
  <c r="H425"/>
  <c r="H424"/>
  <c r="H396"/>
  <c r="H395"/>
  <c r="H361"/>
  <c r="H360"/>
  <c r="H333" l="1"/>
  <c r="H346" l="1"/>
  <c r="H352"/>
  <c r="H340"/>
  <c r="H437" l="1"/>
  <c r="H417"/>
  <c r="H410"/>
  <c r="H403"/>
  <c r="H389"/>
  <c r="H383"/>
  <c r="H377"/>
  <c r="H371"/>
  <c r="H284" l="1"/>
  <c r="H268"/>
  <c r="H252" l="1"/>
  <c r="H246"/>
  <c r="H239"/>
  <c r="H232"/>
  <c r="H216"/>
  <c r="H215"/>
  <c r="H192"/>
  <c r="H191"/>
  <c r="G9" l="1"/>
  <c r="F9"/>
  <c r="H9" l="1"/>
  <c r="H190"/>
  <c r="H189"/>
  <c r="G8"/>
  <c r="F8"/>
  <c r="H11"/>
  <c r="H10" l="1"/>
  <c r="D330" l="1"/>
  <c r="H543" l="1"/>
  <c r="H486" l="1"/>
  <c r="H359" l="1"/>
  <c r="H358"/>
  <c r="H224" l="1"/>
  <c r="H164"/>
  <c r="H155"/>
  <c r="H148"/>
  <c r="H141"/>
  <c r="H133"/>
  <c r="R9"/>
  <c r="Q9"/>
  <c r="P9"/>
  <c r="U8"/>
  <c r="T8"/>
  <c r="S8"/>
  <c r="R8"/>
  <c r="Q8"/>
  <c r="P8"/>
  <c r="O8"/>
  <c r="N8"/>
  <c r="M8"/>
  <c r="L8"/>
  <c r="K8"/>
  <c r="J8"/>
  <c r="H291" l="1"/>
  <c r="H290"/>
  <c r="H8"/>
</calcChain>
</file>

<file path=xl/sharedStrings.xml><?xml version="1.0" encoding="utf-8"?>
<sst xmlns="http://schemas.openxmlformats.org/spreadsheetml/2006/main" count="1142" uniqueCount="334">
  <si>
    <t>Грузовой</t>
  </si>
  <si>
    <t>Коммуникации (кол-во шт.)</t>
  </si>
  <si>
    <t>опор</t>
  </si>
  <si>
    <t>колодцев</t>
  </si>
  <si>
    <t>Подземная магистраль</t>
  </si>
  <si>
    <t>Воздушная магистраль</t>
  </si>
  <si>
    <t>Население города, для городов свыше 50 тыс.чел.</t>
  </si>
  <si>
    <t>Район</t>
  </si>
  <si>
    <t>Плотность       чел/км2</t>
  </si>
  <si>
    <t>Тип</t>
  </si>
  <si>
    <t>Марка</t>
  </si>
  <si>
    <t>Модель</t>
  </si>
  <si>
    <t>Информация по транспортным средствам</t>
  </si>
  <si>
    <t>Грузопассажирский</t>
  </si>
  <si>
    <t>ВОЛС, км</t>
  </si>
  <si>
    <t>Описание транспортного средства</t>
  </si>
  <si>
    <t>Год выпуска</t>
  </si>
  <si>
    <t>количество АТС, базовых станций, РТУ, ОУС, ТП</t>
  </si>
  <si>
    <t>Легковой</t>
  </si>
  <si>
    <t>Грузовой бортовой</t>
  </si>
  <si>
    <t>город</t>
  </si>
  <si>
    <t>район</t>
  </si>
  <si>
    <t>Автобус</t>
  </si>
  <si>
    <t>Ассенизаторский</t>
  </si>
  <si>
    <t>Грузовой фургон</t>
  </si>
  <si>
    <t>Микроавтобус</t>
  </si>
  <si>
    <t>Специальный</t>
  </si>
  <si>
    <t>специальный</t>
  </si>
  <si>
    <t>Площадь, км2</t>
  </si>
  <si>
    <t>Население, чел</t>
  </si>
  <si>
    <t>ГАЗ</t>
  </si>
  <si>
    <t>УАЗ</t>
  </si>
  <si>
    <t>КАМАЗ</t>
  </si>
  <si>
    <t>ВАЗ</t>
  </si>
  <si>
    <t>Аналоговые ЛС, км</t>
  </si>
  <si>
    <t>Беспроводные ЛС (РРЛ, спутник)</t>
  </si>
  <si>
    <t>Бездорожье, км.</t>
  </si>
  <si>
    <t>Количество базовых станций сотовой связи</t>
  </si>
  <si>
    <t>Кол-во абонентских устройств</t>
  </si>
  <si>
    <t>Кол-во инсталляторов в подразделении, чел.</t>
  </si>
  <si>
    <t xml:space="preserve">монтированное </t>
  </si>
  <si>
    <t>задействованное</t>
  </si>
  <si>
    <t>ЗИЛ</t>
  </si>
  <si>
    <t xml:space="preserve">ГАЗ </t>
  </si>
  <si>
    <t>ИЖ</t>
  </si>
  <si>
    <t>27175-030</t>
  </si>
  <si>
    <t xml:space="preserve">КАМАЗ </t>
  </si>
  <si>
    <t>МАЗ</t>
  </si>
  <si>
    <t>УРАЛ</t>
  </si>
  <si>
    <t>2126-030</t>
  </si>
  <si>
    <t>396252-03</t>
  </si>
  <si>
    <t>легковой</t>
  </si>
  <si>
    <t>грузовой</t>
  </si>
  <si>
    <t>2002</t>
  </si>
  <si>
    <t>2004</t>
  </si>
  <si>
    <t>1998</t>
  </si>
  <si>
    <t>2000</t>
  </si>
  <si>
    <t>21041-30</t>
  </si>
  <si>
    <t>1996</t>
  </si>
  <si>
    <t>2005</t>
  </si>
  <si>
    <t>1988</t>
  </si>
  <si>
    <t>Шевроле Нива</t>
  </si>
  <si>
    <t xml:space="preserve">УАЗ </t>
  </si>
  <si>
    <t>ЛАДА</t>
  </si>
  <si>
    <t>КС</t>
  </si>
  <si>
    <t xml:space="preserve">ЗИЛ </t>
  </si>
  <si>
    <t>БКМ</t>
  </si>
  <si>
    <t xml:space="preserve"> ГАЗ</t>
  </si>
  <si>
    <t xml:space="preserve"> ВАЗ</t>
  </si>
  <si>
    <t xml:space="preserve">ВАЗ </t>
  </si>
  <si>
    <t>фургон</t>
  </si>
  <si>
    <r>
      <t xml:space="preserve">Уфимская автотранспортная группа,                                                               </t>
    </r>
    <r>
      <rPr>
        <sz val="14"/>
        <rFont val="Times New Roman"/>
        <family val="1"/>
        <charset val="204"/>
      </rPr>
      <t xml:space="preserve">                                         
адрес:  450065, г. Уфа, ул. Вологодская, 150,                                                                                                    руководитель группы Швидун Владимир Владимирович                                                           </t>
    </r>
  </si>
  <si>
    <t>ШКОДА</t>
  </si>
  <si>
    <t>ОКТАВИА</t>
  </si>
  <si>
    <t>ХЕНДАЙ</t>
  </si>
  <si>
    <t>СОНАТА</t>
  </si>
  <si>
    <t>ШЕВРОЛЕ</t>
  </si>
  <si>
    <t>НИВА</t>
  </si>
  <si>
    <t>ТОЙОТА</t>
  </si>
  <si>
    <t>ЭЛАНТРА</t>
  </si>
  <si>
    <t xml:space="preserve">ПРИОРА 217130 </t>
  </si>
  <si>
    <t>Хайэйс</t>
  </si>
  <si>
    <t>Автобус на 13 мест</t>
  </si>
  <si>
    <t>СПЕЦИАЛ.</t>
  </si>
  <si>
    <t xml:space="preserve">Специальн </t>
  </si>
  <si>
    <t>Груз фургон специальн</t>
  </si>
  <si>
    <t>Машина бур-кранов</t>
  </si>
  <si>
    <t>317-48101А</t>
  </si>
  <si>
    <t>Автогидроподъемник</t>
  </si>
  <si>
    <t>433362 АПТ-18.01</t>
  </si>
  <si>
    <t>А/ спец назнач.</t>
  </si>
  <si>
    <t xml:space="preserve">АП </t>
  </si>
  <si>
    <t>ЛСО</t>
  </si>
  <si>
    <t>5909-0010</t>
  </si>
  <si>
    <t>Спец.пасс</t>
  </si>
  <si>
    <t>А\ кран</t>
  </si>
  <si>
    <t>Кран а/моб.</t>
  </si>
  <si>
    <t>Кран а/мобильн.</t>
  </si>
  <si>
    <t xml:space="preserve">КС </t>
  </si>
  <si>
    <t>35715-2</t>
  </si>
  <si>
    <t>Груз –СПЕЦ МКС-4032</t>
  </si>
  <si>
    <t>Грузовой  бортов (ман)</t>
  </si>
  <si>
    <t>Спец. фургон</t>
  </si>
  <si>
    <t>3034 (5 метровый)</t>
  </si>
  <si>
    <t>Грузовой тягач седелн</t>
  </si>
  <si>
    <t>Гр\ тягач</t>
  </si>
  <si>
    <t>Автомоб. самосвал</t>
  </si>
  <si>
    <t>4508-03</t>
  </si>
  <si>
    <t>Грузовой самосвал</t>
  </si>
  <si>
    <t xml:space="preserve">45143-12-15 </t>
  </si>
  <si>
    <t>Гр\ фургон</t>
  </si>
  <si>
    <t>ГРУЗОВОЙ</t>
  </si>
  <si>
    <t xml:space="preserve">Грузовой фургон  </t>
  </si>
  <si>
    <t>Специальный пассажирский</t>
  </si>
  <si>
    <t>САНИТАРН</t>
  </si>
  <si>
    <t>СПЕЦ</t>
  </si>
  <si>
    <t>Специальный А/М</t>
  </si>
  <si>
    <t>Специальны</t>
  </si>
  <si>
    <t>СПЕЦИАЛЬНЫЙ</t>
  </si>
  <si>
    <t>Грузовые</t>
  </si>
  <si>
    <t>Фургон  цельномет.</t>
  </si>
  <si>
    <t>ГРУЗОВЫЕ</t>
  </si>
  <si>
    <t>3035 КД</t>
  </si>
  <si>
    <t>Гр\ бортовой</t>
  </si>
  <si>
    <t>Специальные</t>
  </si>
  <si>
    <t>Передвижмастерска</t>
  </si>
  <si>
    <t>3034LW</t>
  </si>
  <si>
    <t>А/Ф мастерска</t>
  </si>
  <si>
    <t>Автолаборатория</t>
  </si>
  <si>
    <t>28510А</t>
  </si>
  <si>
    <t>Фургон цельнометал.</t>
  </si>
  <si>
    <t>Фургон  ц/метал.</t>
  </si>
  <si>
    <t>Автофургон</t>
  </si>
  <si>
    <t>28182-00000-10-02</t>
  </si>
  <si>
    <t>ФУРГОНЫ</t>
  </si>
  <si>
    <t xml:space="preserve">   ЗИЛ</t>
  </si>
  <si>
    <t>Автотранспортный участок Архангельского РУС:                                                                   
453030, Архангельский район, с.Архангельское, ул. Советская, 39. Ответственный - Рыжиков Вячеслав Витальевич</t>
  </si>
  <si>
    <t>Автотранспортный участок Красногорского РУС:                                                                 
452440, Нуримановский район, с. Красная Горка, ул. Советская, 53, ответственный Ахметов Азат Абударович</t>
  </si>
  <si>
    <t>31519-10</t>
  </si>
  <si>
    <t>Автотранспортный участок Благовещенского РУС:                                                                     
453430, г. Благовещенск, ул. Советская, д.28,  ответственный Блонский Вадим Евгеньевич</t>
  </si>
  <si>
    <t xml:space="preserve">Автотранспортный участок Иглинского РУС:                                                                     
452410, Иглинский район, п.Иглино,  ул. Свердлова, д. 9, ответственный Гилев Павел Романович </t>
  </si>
  <si>
    <t xml:space="preserve">Грузовой                                    </t>
  </si>
  <si>
    <t xml:space="preserve">Грузовой                                         </t>
  </si>
  <si>
    <t xml:space="preserve">Грузовой                                 </t>
  </si>
  <si>
    <t xml:space="preserve">Грузовой                                      </t>
  </si>
  <si>
    <t xml:space="preserve">Грузовой                                </t>
  </si>
  <si>
    <t xml:space="preserve">БКМ                                            </t>
  </si>
  <si>
    <t xml:space="preserve">Легковой                                   </t>
  </si>
  <si>
    <t xml:space="preserve">Автотранспортный участок Кармаскалинского РУС:                                                                    
453020, Кармаскалинский район, с. Кармаскалы, ул.Садовая, 22, ответственный Хусаинов Салават Хамитович </t>
  </si>
  <si>
    <t xml:space="preserve">Автотранспортный участок Кушнаренковского РУС:                                                                    
452230, Кушнаренковский район, с. Кушнаренково, ул.Октябрькая, 64, ответственный Сахауов Фларит Фанилович </t>
  </si>
  <si>
    <t>Автотранспортный участок Чишминского РУС:                                                              
452170, Чишминский район, п.Чишмы, ул.Кирова,48А, ответственный Уразметов Рамиль Ислахутдинович</t>
  </si>
  <si>
    <t>53А</t>
  </si>
  <si>
    <t>специальная</t>
  </si>
  <si>
    <t>УАЗ 31512</t>
  </si>
  <si>
    <t>УАЗ 390945</t>
  </si>
  <si>
    <t>ГАЗ 330232</t>
  </si>
  <si>
    <t>легковая</t>
  </si>
  <si>
    <t>ВАЗ 232900</t>
  </si>
  <si>
    <t>грузовой-фургон</t>
  </si>
  <si>
    <t>УАЗ 390995</t>
  </si>
  <si>
    <t>ХУНДАЙ СОНАТА</t>
  </si>
  <si>
    <t>УАЗ ПАТРИОТ</t>
  </si>
  <si>
    <t>ВАЗ 21012</t>
  </si>
  <si>
    <t>ВАЗ21099</t>
  </si>
  <si>
    <t>УАЗ 396255</t>
  </si>
  <si>
    <t>спец.пассажирский</t>
  </si>
  <si>
    <t>УАЗ 39094</t>
  </si>
  <si>
    <t>УАЗ 390944</t>
  </si>
  <si>
    <t>кран</t>
  </si>
  <si>
    <t>КС 35714К</t>
  </si>
  <si>
    <t>грузовой самосвал</t>
  </si>
  <si>
    <t>САЗ 3507</t>
  </si>
  <si>
    <t>ГАЗ 3307</t>
  </si>
  <si>
    <t>автогидроподъемник</t>
  </si>
  <si>
    <t>ГАЗ 3307 АПВ 18</t>
  </si>
  <si>
    <t>УАЗ 315195</t>
  </si>
  <si>
    <t>цельнометаллический</t>
  </si>
  <si>
    <t>ГАЗ 2705</t>
  </si>
  <si>
    <t>УАЗ 390992</t>
  </si>
  <si>
    <t>грузопассажирский</t>
  </si>
  <si>
    <t>УАЗ 31514</t>
  </si>
  <si>
    <t>ШЕВРАЛЕ НИВА</t>
  </si>
  <si>
    <t>УАЗ 3303</t>
  </si>
  <si>
    <t>УАЗ 3962</t>
  </si>
  <si>
    <t>ЗИЛ 130</t>
  </si>
  <si>
    <t>ГАЗ 33023</t>
  </si>
  <si>
    <t>ШКОДА ОКТАВИЯ</t>
  </si>
  <si>
    <r>
      <t xml:space="preserve">Стерлитамакская автотранспортная группа,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453125,  г.Стерлитамак, ул.Коммунистическая, д. 30.                                 </t>
    </r>
    <r>
      <rPr>
        <b/>
        <sz val="14"/>
        <rFont val="Times New Roman"/>
        <family val="1"/>
        <charset val="204"/>
      </rPr>
      <t xml:space="preserve">                               
</t>
    </r>
    <r>
      <rPr>
        <sz val="14"/>
        <rFont val="Times New Roman"/>
        <family val="1"/>
        <charset val="204"/>
      </rPr>
      <t>руководитель группы Кузнецов Алексей Петрович</t>
    </r>
  </si>
  <si>
    <r>
      <t>Белорецкая автотранспортная группа,                                                                                         
4535000</t>
    </r>
    <r>
      <rPr>
        <sz val="14"/>
        <rFont val="Times New Roman"/>
        <family val="1"/>
        <charset val="204"/>
      </rPr>
      <t xml:space="preserve">, г.Белорецк, ул.Ленина, 41 </t>
    </r>
    <r>
      <rPr>
        <b/>
        <sz val="14"/>
        <rFont val="Times New Roman"/>
        <family val="1"/>
        <charset val="204"/>
      </rPr>
      <t xml:space="preserve">                                                            
</t>
    </r>
    <r>
      <rPr>
        <sz val="14"/>
        <rFont val="Times New Roman"/>
        <family val="1"/>
        <charset val="204"/>
      </rPr>
      <t>руководитель группы Мухтаров Гата Абдуллович</t>
    </r>
  </si>
  <si>
    <t>23632 "пикап"</t>
  </si>
  <si>
    <t>грузопассаж.</t>
  </si>
  <si>
    <t>22069 (м/а)</t>
  </si>
  <si>
    <t>грузовой бортовой</t>
  </si>
  <si>
    <t>бурильно-крановая</t>
  </si>
  <si>
    <t>Бурильно-крановая машина ЗИЛ 3308 БКМ-317</t>
  </si>
  <si>
    <t>ВАЗ-</t>
  </si>
  <si>
    <t>2329 Нива</t>
  </si>
  <si>
    <t>УАЗ-</t>
  </si>
  <si>
    <t>31519 «Люкс»</t>
  </si>
  <si>
    <t>2123 Шев.-Нива</t>
  </si>
  <si>
    <t>ГАЗ-</t>
  </si>
  <si>
    <t>ЗИЛ-</t>
  </si>
  <si>
    <t>131 БКМ-313 (бур)</t>
  </si>
  <si>
    <t>3302-414</t>
  </si>
  <si>
    <t>Легковые автомобили</t>
  </si>
  <si>
    <t>HYUNDAI SONATA</t>
  </si>
  <si>
    <t>Грузовые автомобили</t>
  </si>
  <si>
    <t>Фургоны</t>
  </si>
  <si>
    <t>Бурильно-крановые машины</t>
  </si>
  <si>
    <t>ШЕВРОЛЕ-НИВА</t>
  </si>
  <si>
    <t>SKODA OCTAVIA</t>
  </si>
  <si>
    <t>Специальные пассажирские</t>
  </si>
  <si>
    <t>Грузопассажирские автомобили</t>
  </si>
  <si>
    <t>ШЕВРОЛЕ НИВА</t>
  </si>
  <si>
    <t>VOLGA  SIBER</t>
  </si>
  <si>
    <t>Самосвалы</t>
  </si>
  <si>
    <t>УАЗ-3909</t>
  </si>
  <si>
    <t>УАЗ-390994</t>
  </si>
  <si>
    <t>УАЗ-390944</t>
  </si>
  <si>
    <t>ВАЗ-21703</t>
  </si>
  <si>
    <t>66 БМ-308</t>
  </si>
  <si>
    <t>С042КУ02</t>
  </si>
  <si>
    <t>М049УЕ102</t>
  </si>
  <si>
    <t>В315ТК102</t>
  </si>
  <si>
    <t>В617АН102</t>
  </si>
  <si>
    <t>Т160ЕМ102</t>
  </si>
  <si>
    <t>С444АЕ02</t>
  </si>
  <si>
    <t>ЗИЛ-ММЗ</t>
  </si>
  <si>
    <t>В556РР02</t>
  </si>
  <si>
    <t xml:space="preserve"> Шкода Октавия</t>
  </si>
  <si>
    <t xml:space="preserve"> УАЗ</t>
  </si>
  <si>
    <t>31514 «Люкс»</t>
  </si>
  <si>
    <t>бкм</t>
  </si>
  <si>
    <t>3507 (груз.са</t>
  </si>
  <si>
    <t>автобус</t>
  </si>
  <si>
    <t>ТАТА</t>
  </si>
  <si>
    <t>6971с65 (гид</t>
  </si>
  <si>
    <t>легковой(пикап)</t>
  </si>
  <si>
    <t xml:space="preserve"> Шевроле Нива</t>
  </si>
  <si>
    <t xml:space="preserve"> ГАЗ-</t>
  </si>
  <si>
    <t>ПАТРИОТ</t>
  </si>
  <si>
    <t>легковой автомобиль</t>
  </si>
  <si>
    <t>CHEVROLET NIVA</t>
  </si>
  <si>
    <t>212300-55</t>
  </si>
  <si>
    <t>грузовой автомобиль</t>
  </si>
  <si>
    <t>232900-0000040-41</t>
  </si>
  <si>
    <t>седельный тягач</t>
  </si>
  <si>
    <t>44202-10</t>
  </si>
  <si>
    <t xml:space="preserve">спец. автокран </t>
  </si>
  <si>
    <t>автобус на 13 мест</t>
  </si>
  <si>
    <t>HYUNDAI Sonata</t>
  </si>
  <si>
    <t>LADA 4x4</t>
  </si>
  <si>
    <t>грузовой фургон цельнометаллический (7мест)</t>
  </si>
  <si>
    <t>грузовой фургон цельнометаллический</t>
  </si>
  <si>
    <t>2705-34</t>
  </si>
  <si>
    <t>SKODA OKTAVIA</t>
  </si>
  <si>
    <t>3035КD</t>
  </si>
  <si>
    <t xml:space="preserve">ГАЗ-САЗ </t>
  </si>
  <si>
    <t>Автотранспортный участок Ишимбайского РУС:      
453200, г. Ишимбай, ул. Советская, д. 74,  ответственный Сулейманов Ринат Флерович.</t>
  </si>
  <si>
    <t xml:space="preserve">Автотранспортный участок Красноусольского РУС:                                                                     
453050, Гафурийский район, с. Красноусольский, ул.Коммунистическая, д.10, ответственный  Михайлов Анатолий Валерьевич </t>
  </si>
  <si>
    <t>Автотранспортный участок Салаватского ГУС:                                                                     
453264, г.Салават, ул. Октябрьская, д. 33, ответственный  Никитин Сергей Юрьевич</t>
  </si>
  <si>
    <t>Автотранспортный участок Cтерлибашевского РУС:                                                                     
453180, с.Стерлибашево, ул.К.Маркса, 109 ответственный Тухватуллин Ришат Назимович</t>
  </si>
  <si>
    <t>санитарный</t>
  </si>
  <si>
    <t>ВАЗ 21114</t>
  </si>
  <si>
    <t xml:space="preserve">Автотранспортный участок Толбазинского РУС:                                                                     
453480, сТолбазы, ул. Первомайская,  д. 12, ответственный  Яхин Ильгам Исмагилович </t>
  </si>
  <si>
    <t>ВАЗ 21104</t>
  </si>
  <si>
    <t>Автотранспортный участок Федоровского РУС:                                                              
453280, с. Федоровка, ул. Коммунистическая, 72, ответственный  Бакиев Мидхат Абдуллович</t>
  </si>
  <si>
    <t>УАЗ 3909</t>
  </si>
  <si>
    <t>ГАЗ 53</t>
  </si>
  <si>
    <t>ЛАДА 217130</t>
  </si>
  <si>
    <t xml:space="preserve">HYUNDAI </t>
  </si>
  <si>
    <t>NF SONATA</t>
  </si>
  <si>
    <t>Спец. пассажирское</t>
  </si>
  <si>
    <t>390994</t>
  </si>
  <si>
    <t>23632 UAZ Pickup</t>
  </si>
  <si>
    <t>3035KD</t>
  </si>
  <si>
    <t>3034РS</t>
  </si>
  <si>
    <t>Автотранспортный участок Белорецкого МУЭС:                                                              
453500 г. Белорецк ул. Ленина, 41 ответственный Мухтаров Гата Абдуллович</t>
  </si>
  <si>
    <t>Автотранспортный участок Аскаровского РУС:                                                                     
453620  Абзелиловский р-н с. Аскарово ул Ленина д. 35 ответственный Ильгамов Айсар Анварович</t>
  </si>
  <si>
    <t>Автотранспортный участок Старосубхангуловского РУС:                                                                    
453530 Бурзянский р-н. с Старосубхангулово ул. Ленина 84 ответственный Халиуллин Тагир Шарифович</t>
  </si>
  <si>
    <t>Автотранспортный участок Учалинского РУС:                                                              
453700 г. Учалы ул. Карла Маркса 22 ответственный Чекалов Игорь Викторович</t>
  </si>
  <si>
    <t>Автотранспортный участок Сибайского МУЭС:                                                              
453830,  г.Сибай, ул. Горького, 53А, ответственный Ласынов Мадис Аглямович</t>
  </si>
  <si>
    <t>Автотранспортный участок Акъярского РУС:                                                              
453800, Хайбуллинский район,с.Акъяр, ул. Акмуллы, 7, ответственный Узбеков Азамат Иршатович</t>
  </si>
  <si>
    <t>Автотранспортный участок Баймакского РУС:                                                              
453630,  г.Баймак, ул.Пр.Салавата Юлаева, 44, ответственный Николаев Александр Семенович</t>
  </si>
  <si>
    <t>Автотранспортный участок Зилаирского РУС:                                                              
453680, Зилаирский район, с.Зилаир, ул.Ленина, 64А, ответственный Буляков Зуфар Батырович</t>
  </si>
  <si>
    <t>Автотранспортный участок Месягутовского МУЭС:                                                                     
452530 с.Месягутово, Дуванский район, ул.Коммунистическая 24 ответственный Насыров Рустам Эдуардович</t>
  </si>
  <si>
    <t>Автотранспортный участок Верхнекигинского РУС:                                                                     
452500 с.Верхние Киги, Кигинский район, ул.Советская 12 ответственный Гайнетдинов Рим Ринатович</t>
  </si>
  <si>
    <t>Автотранспортный участок Большеустьикинского РУС:                                                                     
452550 с.Большеустьикинское, Мечетлинский район, ул.Лненина 24 ответственный Гайфуллин Сагит Аглямович</t>
  </si>
  <si>
    <t>Автотранспортный участок Малоязовского РУС:                                                                     
452490 с.Малояз, Салаватский район, ул.Советская 63, ответственный Самгуллин Марат Раисович</t>
  </si>
  <si>
    <t>Автотранспортный участок Новобелокатайского РУС:                                                                     
452580 с.Новобелокатай,Белокатайский район, ул.Советская 107, ответственный Ремняков Леонид Николаевич</t>
  </si>
  <si>
    <t>Туймазинская автотранспортная группа,                                                                                         
452750, Республика Башкортостан, г.Туймазы, ул.Чехова, 1Б                                                             
руководитель группы Николаичев Александр Павлович</t>
  </si>
  <si>
    <t>Автотранспортный участок Туймазинского МУЭС:                                                                     
452750 Республика Башкортостан, г. Туймазы, ул. Гафурова, 58, ответственный Габсабиров Ильвир Ирекович</t>
  </si>
  <si>
    <t>Автотранспортный участок Бакалинского РУС:                                                                     
452650 Республика Башкортостан, с. Бакалы, ул. Мостовая, 4  ответственный Павлов Николай Геннадьевич</t>
  </si>
  <si>
    <t>Автотранспортный участок Белебеевского РУС:                                                                     
452000, Республика Башкортостан, г. Белебей, ул. Ленина, 7, ответственный Сергеев Николай Александрович</t>
  </si>
  <si>
    <t>SONATA</t>
  </si>
  <si>
    <t>Автотранспортный участок Бижбулякского РУС:                                                                     
452040, Республика Башкортостан, с. Бижбуляк, ул. Центральная, 50А, ответственный Сагадеев Халяф Ханифович</t>
  </si>
  <si>
    <t xml:space="preserve">Автотранспортный участок Буздякского РУС:                                                                     
452710, Республика Башкортостан , с. Буздяк, Красная площадь, 19, ответственный Фаррахов Рамиль Равилович </t>
  </si>
  <si>
    <t xml:space="preserve">Автотранспортный участок Давлекановского РУС:                                                                     
453400, Республика Башкортостан, г. Давлеканово, ул. Победы, 29, ответственный Афанасьев Лев Юрьевич </t>
  </si>
  <si>
    <t xml:space="preserve">Автотранспортный участок Ермекеевского РУС:                                                                     
452190, Республика Башкортостан, с. Ермекеево, ул. Ленина, 17, ответственный Шарифуллин Айрат Нурфаязович </t>
  </si>
  <si>
    <t xml:space="preserve">Автотранспортный участок Киргиз-Миякинского РУС:                                                                     
452080, Республика Башкортостан с. Киргиз-Мияки, ул. Ленина, 21, ответственный Хайретдинов Борис Таухетдинович </t>
  </si>
  <si>
    <t xml:space="preserve">Автотранспортный участок Октябрьского ГУС:                                                                     
452620, Республика Башкортостан, г. Октябрьский, ул. Проезд Островского, 1, ответственный Незнамов Геннадий Анатольевич </t>
  </si>
  <si>
    <t>OKTAVIA</t>
  </si>
  <si>
    <t xml:space="preserve">Автотранспортный участок Раевского РУС:                                                                     
452120, Республика Башкортостан, с. Раевка, ул. Ленина, 114, ответственный Латыпов Рим Хазиавзалович </t>
  </si>
  <si>
    <t xml:space="preserve">Автотранспортный участок Шаранского РУС:                                                                     
452630, Республика Башкортостан, с. Шаран, ул. Центральная, 23, ответственный Ризванов Раис Закиевич </t>
  </si>
  <si>
    <t>Автотранспортный участок Чекмагушевского РУС:                                                                     
452200, Республика Башкортостан, с. Чекмагуш, ул. Ленина, 57, ответственный Файзуллин Фан Хабибулинович</t>
  </si>
  <si>
    <t xml:space="preserve">Автотранспортный участок Языковского РУС:                                                                     
452740, Республика Башкортостан, с. Языково, ул. Ленина, 83, ул. Калинина, 3, ответственный Гулиев Абрек Гусейнович </t>
  </si>
  <si>
    <r>
      <t>Бирская автотранспортная группа,                                                                                         
452450</t>
    </r>
    <r>
      <rPr>
        <sz val="14"/>
        <rFont val="Times New Roman"/>
        <family val="1"/>
        <charset val="204"/>
      </rPr>
      <t xml:space="preserve">, г.Бирск, Октябрьская площадь, 4 </t>
    </r>
    <r>
      <rPr>
        <b/>
        <sz val="14"/>
        <rFont val="Times New Roman"/>
        <family val="1"/>
        <charset val="204"/>
      </rPr>
      <t xml:space="preserve">                                                            
</t>
    </r>
    <r>
      <rPr>
        <sz val="14"/>
        <rFont val="Times New Roman"/>
        <family val="1"/>
        <charset val="204"/>
      </rPr>
      <t>руководитель группы Выдрин Юрий Алексеевич</t>
    </r>
  </si>
  <si>
    <t>Автотранспортный участок Бирского МУЭС:                                                                     
442450 респ. Башкортостан , г. Бирск, ул. Бурновская, 10, ответственный Чечушков Александр Васильевич</t>
  </si>
  <si>
    <t>Автотранспортный участок Аскинского РУС:                                                                     
452880, Аскинский р-н, с.Аскино, ул.Советская,7а, ответственный Галиев Харис Арсланович</t>
  </si>
  <si>
    <t>Автотранспортный участок Бураевского РУС:                                                                     
452960 Бураевский р-н, с.Бураево, ул.Ленина,106., ответственный Хамитов Илдар Шарифьянович</t>
  </si>
  <si>
    <t>Автотранспортный участок Верхнетатышлинского РУС:                                                                     
452830 Татышлинский р-н, с.В.Татышлы, ул.Ленина.90, ответственный Гилязев Ринат Файсалович</t>
  </si>
  <si>
    <t>Автотранспортный участок Верхнеяркеевского РУС:                                                                     
452260 с. Верхнеяркеево, ул. Красноармейская,37, ответственный Карипов Альберт Радикович</t>
  </si>
  <si>
    <t>Автотранспортный участок Дюртюлинского РУС:                                                                     
452320 г. Дюртюли, ул. Ленина, 20, ответственный Зиангиров Руслан Ревинерович</t>
  </si>
  <si>
    <t>Автотранспортный участок Калтасинского РУС:                                                                     
452860 с. Калтасы, ул.К.Маркса,49, ответственный Султанов Анфер Назгатович</t>
  </si>
  <si>
    <t>Автотранспортный участок Караидельского РУС:                                                                     
452360 Караидельский р-н, с.Караидель, ул.Ленина,34., ответственный Нафиков Шамиль Файзрахманович</t>
  </si>
  <si>
    <t>Автотранспортный участок Мишкинского РУС:                                                                     
452340 Мишкинский р-н, с.Мишкино,ул.Ленина,116., ответственный Шакиров Вадим Динарович</t>
  </si>
  <si>
    <t>Автотранспортный участок Нефтекамского РУС:                                                                     
452688, г. Нефтекамск, ул. Социалистическая, 85., ответственный Прокопьев Алексей Александрович</t>
  </si>
  <si>
    <t>Автотранспортный участок Старобалтачевского РУС:                                                                     
452980 Балтачевский р-н, с.Старобалтачево, ул.Советская,31, ответственный Нуриев Марат Сулейманович</t>
  </si>
  <si>
    <t>Автотранспортный участок Янаульского РУС:                                                                     
452800 г.Янаул,ул. Худайбердина, 5, ответственный Салихов Илдар Барыевич</t>
  </si>
  <si>
    <t>Автотранспортный участок Мелеузовского МУЭС:                                                                     
453850, г.Мелеуз, ул Воровского 2 ответственный Юмагулов Азат Миниахметович</t>
  </si>
  <si>
    <t>Автотранспортный участок Исянгуловского РУС:                                                                     
с.Исянгулово ,  ул.Советская 7, ответственный Чернышев Павел Петрович</t>
  </si>
  <si>
    <t>Автотранспортный участок Кумертауского РУС:                                                               453300, г.Кумертау  ул.Ленина 5, ответственный Якупов Радик Ришатович</t>
  </si>
  <si>
    <t>Автотранспортный участок Мраковского РУС:                                                                     
453330, с. Мраково,  ул. З.Биишева 84, ответственный Сагитов Джалиль Наильевич</t>
  </si>
  <si>
    <t>Автотранспортный участок г.Уфы и Уфимского района:                                                                                  г. Уфа, ул. Вологодская,150,  ответственный Швидун Владимир Владимирович</t>
  </si>
  <si>
    <t>Автотранспортный участок г.Cтерлитамак и Стерлитамакский район:      
453125, г. Стерлитамак, ул. Коммунистическая, д. 30,  ответственный Кузнецов Алексей Петрович</t>
  </si>
  <si>
    <t>7052/5792</t>
  </si>
  <si>
    <t>6094/4716</t>
  </si>
  <si>
    <t>184.31</t>
  </si>
  <si>
    <t>9.690</t>
  </si>
  <si>
    <t>Сумма</t>
  </si>
  <si>
    <t>модуль навигации</t>
  </si>
  <si>
    <t>ИТОГО</t>
  </si>
  <si>
    <t>ДИЗЕЛЬ</t>
  </si>
  <si>
    <t>Приложение №1 к Техническому заданию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</si>
</sst>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#,##0.0"/>
  </numFmts>
  <fonts count="30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Times New Roman CYR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name val="Helv"/>
    </font>
    <font>
      <sz val="12"/>
      <color rgb="FFFF0000"/>
      <name val="Times New Roman"/>
      <family val="1"/>
      <charset val="204"/>
    </font>
    <font>
      <sz val="10"/>
      <name val="Times New Roman CYR"/>
      <charset val="204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 CYR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mbria"/>
      <family val="1"/>
      <charset val="204"/>
    </font>
    <font>
      <sz val="11"/>
      <name val="Cambria"/>
      <family val="1"/>
      <charset val="204"/>
    </font>
    <font>
      <sz val="11"/>
      <name val="Arial"/>
      <family val="2"/>
      <charset val="204"/>
    </font>
    <font>
      <b/>
      <sz val="18"/>
      <color indexed="8"/>
      <name val="Times New Roman CYR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2" fillId="0" borderId="0"/>
    <xf numFmtId="0" fontId="12" fillId="0" borderId="0"/>
    <xf numFmtId="0" fontId="9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14" fillId="0" borderId="0"/>
    <xf numFmtId="0" fontId="14" fillId="0" borderId="0"/>
    <xf numFmtId="43" fontId="3" fillId="0" borderId="0" applyFont="0" applyFill="0" applyBorder="0" applyAlignment="0" applyProtection="0"/>
  </cellStyleXfs>
  <cellXfs count="340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0" xfId="5" applyFont="1" applyFill="1" applyAlignment="1">
      <alignment horizontal="left" vertical="center"/>
    </xf>
    <xf numFmtId="0" fontId="11" fillId="0" borderId="0" xfId="3" applyFont="1" applyFill="1" applyAlignment="1">
      <alignment horizontal="left" vertical="center"/>
    </xf>
    <xf numFmtId="0" fontId="7" fillId="0" borderId="0" xfId="12" applyFont="1" applyBorder="1" applyAlignment="1">
      <alignment vertical="center"/>
    </xf>
    <xf numFmtId="0" fontId="5" fillId="0" borderId="0" xfId="11" applyFont="1" applyBorder="1"/>
    <xf numFmtId="0" fontId="5" fillId="0" borderId="0" xfId="0" applyFont="1" applyFill="1" applyBorder="1" applyAlignment="1">
      <alignment vertical="center"/>
    </xf>
    <xf numFmtId="165" fontId="7" fillId="3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0" xfId="11" applyFont="1" applyBorder="1"/>
    <xf numFmtId="3" fontId="7" fillId="0" borderId="0" xfId="11" applyNumberFormat="1" applyFont="1" applyBorder="1"/>
    <xf numFmtId="3" fontId="10" fillId="7" borderId="1" xfId="0" applyNumberFormat="1" applyFont="1" applyFill="1" applyBorder="1" applyAlignment="1">
      <alignment horizontal="center" vertical="center" wrapText="1"/>
    </xf>
    <xf numFmtId="165" fontId="10" fillId="7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7" fillId="0" borderId="3" xfId="0" applyNumberFormat="1" applyFont="1" applyFill="1" applyBorder="1" applyAlignment="1">
      <alignment horizontal="center" vertical="center"/>
    </xf>
    <xf numFmtId="164" fontId="10" fillId="7" borderId="5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center"/>
    </xf>
    <xf numFmtId="164" fontId="10" fillId="2" borderId="5" xfId="0" applyNumberFormat="1" applyFont="1" applyFill="1" applyBorder="1" applyAlignment="1">
      <alignment horizontal="center" vertical="center" wrapText="1"/>
    </xf>
    <xf numFmtId="1" fontId="10" fillId="2" borderId="5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18" fillId="0" borderId="1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/>
    </xf>
    <xf numFmtId="0" fontId="22" fillId="0" borderId="0" xfId="0" applyFont="1" applyFill="1" applyBorder="1" applyAlignment="1">
      <alignment vertical="center"/>
    </xf>
    <xf numFmtId="0" fontId="7" fillId="0" borderId="3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left" vertical="center" wrapText="1" inden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vertical="center" wrapText="1"/>
    </xf>
    <xf numFmtId="0" fontId="23" fillId="5" borderId="1" xfId="0" applyFont="1" applyFill="1" applyBorder="1" applyAlignment="1">
      <alignment horizontal="left" vertical="center" wrapText="1" indent="1"/>
    </xf>
    <xf numFmtId="0" fontId="24" fillId="4" borderId="1" xfId="0" applyNumberFormat="1" applyFont="1" applyFill="1" applyBorder="1" applyAlignment="1">
      <alignment horizontal="left" vertical="center" wrapText="1" indent="1"/>
    </xf>
    <xf numFmtId="0" fontId="24" fillId="4" borderId="1" xfId="0" applyNumberFormat="1" applyFont="1" applyFill="1" applyBorder="1" applyAlignment="1">
      <alignment horizontal="center" vertical="center" wrapText="1"/>
    </xf>
    <xf numFmtId="0" fontId="24" fillId="5" borderId="1" xfId="0" applyNumberFormat="1" applyFont="1" applyFill="1" applyBorder="1" applyAlignment="1">
      <alignment horizontal="left" vertical="center" wrapText="1" indent="1"/>
    </xf>
    <xf numFmtId="0" fontId="23" fillId="5" borderId="1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5" borderId="3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24" fillId="5" borderId="1" xfId="0" applyNumberFormat="1" applyFont="1" applyFill="1" applyBorder="1" applyAlignment="1">
      <alignment horizontal="center" vertical="center" wrapText="1"/>
    </xf>
    <xf numFmtId="165" fontId="10" fillId="5" borderId="1" xfId="0" applyNumberFormat="1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24" fillId="4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64" fontId="7" fillId="5" borderId="5" xfId="0" applyNumberFormat="1" applyFont="1" applyFill="1" applyBorder="1" applyAlignment="1">
      <alignment horizontal="center" vertical="center" wrapText="1"/>
    </xf>
    <xf numFmtId="1" fontId="7" fillId="5" borderId="5" xfId="0" applyNumberFormat="1" applyFont="1" applyFill="1" applyBorder="1" applyAlignment="1">
      <alignment horizontal="center" vertical="center" wrapText="1"/>
    </xf>
    <xf numFmtId="3" fontId="7" fillId="5" borderId="5" xfId="0" applyNumberFormat="1" applyFont="1" applyFill="1" applyBorder="1" applyAlignment="1">
      <alignment horizontal="center" vertical="center" wrapText="1"/>
    </xf>
    <xf numFmtId="0" fontId="24" fillId="4" borderId="1" xfId="0" applyNumberFormat="1" applyFont="1" applyFill="1" applyBorder="1" applyAlignment="1">
      <alignment horizontal="left" wrapText="1"/>
    </xf>
    <xf numFmtId="0" fontId="25" fillId="4" borderId="1" xfId="0" applyFont="1" applyFill="1" applyBorder="1" applyAlignment="1">
      <alignment horizontal="left" vertical="top" wrapText="1"/>
    </xf>
    <xf numFmtId="0" fontId="25" fillId="4" borderId="1" xfId="0" applyFont="1" applyFill="1" applyBorder="1" applyAlignment="1">
      <alignment horizontal="justify" vertical="top" wrapText="1"/>
    </xf>
    <xf numFmtId="0" fontId="25" fillId="4" borderId="1" xfId="0" applyNumberFormat="1" applyFont="1" applyFill="1" applyBorder="1" applyAlignment="1">
      <alignment horizontal="center" vertical="top" wrapText="1"/>
    </xf>
    <xf numFmtId="49" fontId="24" fillId="4" borderId="1" xfId="6" applyNumberFormat="1" applyFont="1" applyFill="1" applyBorder="1"/>
    <xf numFmtId="0" fontId="25" fillId="4" borderId="1" xfId="0" applyFont="1" applyFill="1" applyBorder="1" applyAlignment="1">
      <alignment horizontal="left"/>
    </xf>
    <xf numFmtId="0" fontId="24" fillId="4" borderId="1" xfId="6" applyFont="1" applyFill="1" applyBorder="1" applyAlignment="1">
      <alignment horizontal="center" vertical="top"/>
    </xf>
    <xf numFmtId="0" fontId="24" fillId="4" borderId="1" xfId="6" applyFont="1" applyFill="1" applyBorder="1" applyAlignment="1">
      <alignment horizontal="center" vertical="center"/>
    </xf>
    <xf numFmtId="49" fontId="24" fillId="4" borderId="1" xfId="6" applyNumberFormat="1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/>
    </xf>
    <xf numFmtId="0" fontId="25" fillId="4" borderId="1" xfId="0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vertical="center" wrapText="1"/>
    </xf>
    <xf numFmtId="49" fontId="25" fillId="4" borderId="1" xfId="0" applyNumberFormat="1" applyFont="1" applyFill="1" applyBorder="1" applyAlignment="1">
      <alignment horizontal="center"/>
    </xf>
    <xf numFmtId="0" fontId="24" fillId="4" borderId="1" xfId="0" applyNumberFormat="1" applyFont="1" applyFill="1" applyBorder="1" applyAlignment="1">
      <alignment horizontal="center" wrapText="1"/>
    </xf>
    <xf numFmtId="49" fontId="26" fillId="4" borderId="1" xfId="0" applyNumberFormat="1" applyFont="1" applyFill="1" applyBorder="1" applyAlignment="1">
      <alignment horizontal="center"/>
    </xf>
    <xf numFmtId="49" fontId="25" fillId="4" borderId="1" xfId="0" applyNumberFormat="1" applyFont="1" applyFill="1" applyBorder="1" applyAlignment="1">
      <alignment horizontal="center" wrapText="1"/>
    </xf>
    <xf numFmtId="49" fontId="24" fillId="4" borderId="1" xfId="6" applyNumberFormat="1" applyFont="1" applyFill="1" applyBorder="1" applyAlignment="1">
      <alignment horizontal="left" wrapText="1"/>
    </xf>
    <xf numFmtId="49" fontId="25" fillId="4" borderId="1" xfId="0" applyNumberFormat="1" applyFont="1" applyFill="1" applyBorder="1" applyAlignment="1">
      <alignment horizontal="left" wrapText="1"/>
    </xf>
    <xf numFmtId="0" fontId="24" fillId="0" borderId="1" xfId="0" applyNumberFormat="1" applyFont="1" applyFill="1" applyBorder="1" applyAlignment="1">
      <alignment horizontal="left" vertical="center" wrapText="1"/>
    </xf>
    <xf numFmtId="0" fontId="24" fillId="5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26" fillId="4" borderId="1" xfId="0" applyNumberFormat="1" applyFont="1" applyFill="1" applyBorder="1" applyAlignment="1">
      <alignment horizontal="left" wrapText="1"/>
    </xf>
    <xf numFmtId="164" fontId="10" fillId="2" borderId="5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vertical="center"/>
    </xf>
    <xf numFmtId="3" fontId="7" fillId="6" borderId="1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 wrapText="1"/>
    </xf>
    <xf numFmtId="1" fontId="7" fillId="3" borderId="5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24" fillId="4" borderId="1" xfId="6" applyNumberFormat="1" applyFont="1" applyFill="1" applyBorder="1" applyAlignment="1">
      <alignment vertical="center"/>
    </xf>
    <xf numFmtId="0" fontId="21" fillId="4" borderId="1" xfId="0" applyFont="1" applyFill="1" applyBorder="1" applyAlignment="1">
      <alignment horizontal="justify" vertical="center" wrapText="1"/>
    </xf>
    <xf numFmtId="0" fontId="21" fillId="4" borderId="1" xfId="0" applyNumberFormat="1" applyFont="1" applyFill="1" applyBorder="1" applyAlignment="1">
      <alignment horizontal="center" vertical="center" wrapText="1"/>
    </xf>
    <xf numFmtId="49" fontId="24" fillId="4" borderId="1" xfId="6" applyNumberFormat="1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left" vertical="center" wrapText="1"/>
    </xf>
    <xf numFmtId="0" fontId="24" fillId="8" borderId="1" xfId="0" applyNumberFormat="1" applyFont="1" applyFill="1" applyBorder="1" applyAlignment="1">
      <alignment horizontal="left" vertical="center" wrapText="1" indent="1"/>
    </xf>
    <xf numFmtId="0" fontId="23" fillId="8" borderId="1" xfId="0" applyFont="1" applyFill="1" applyBorder="1" applyAlignment="1">
      <alignment horizontal="left" vertical="center" wrapText="1" indent="1"/>
    </xf>
    <xf numFmtId="0" fontId="24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0" fontId="7" fillId="8" borderId="3" xfId="0" applyNumberFormat="1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/>
    </xf>
    <xf numFmtId="0" fontId="25" fillId="8" borderId="1" xfId="0" applyFont="1" applyFill="1" applyBorder="1" applyAlignment="1">
      <alignment horizontal="left" vertical="top" wrapText="1"/>
    </xf>
    <xf numFmtId="0" fontId="25" fillId="8" borderId="1" xfId="0" applyFont="1" applyFill="1" applyBorder="1" applyAlignment="1">
      <alignment horizontal="justify" vertical="top" wrapText="1"/>
    </xf>
    <xf numFmtId="0" fontId="24" fillId="8" borderId="1" xfId="0" applyNumberFormat="1" applyFont="1" applyFill="1" applyBorder="1" applyAlignment="1">
      <alignment horizontal="left" vertical="center" wrapText="1"/>
    </xf>
    <xf numFmtId="0" fontId="25" fillId="8" borderId="1" xfId="0" applyNumberFormat="1" applyFont="1" applyFill="1" applyBorder="1" applyAlignment="1">
      <alignment horizontal="center" vertical="top" wrapText="1"/>
    </xf>
    <xf numFmtId="0" fontId="7" fillId="8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3" fillId="6" borderId="1" xfId="0" applyFon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27" fillId="0" borderId="1" xfId="0" applyFont="1" applyFill="1" applyBorder="1" applyAlignment="1">
      <alignment horizontal="left" vertical="center"/>
    </xf>
    <xf numFmtId="0" fontId="27" fillId="0" borderId="1" xfId="0" applyFont="1" applyFill="1" applyBorder="1" applyAlignment="1">
      <alignment vertical="center"/>
    </xf>
    <xf numFmtId="165" fontId="28" fillId="0" borderId="1" xfId="0" applyNumberFormat="1" applyFont="1" applyFill="1" applyBorder="1" applyAlignment="1">
      <alignment horizontal="center" vertical="center" wrapText="1"/>
    </xf>
    <xf numFmtId="3" fontId="28" fillId="0" borderId="1" xfId="0" applyNumberFormat="1" applyFont="1" applyFill="1" applyBorder="1" applyAlignment="1">
      <alignment horizontal="center" vertical="center" wrapText="1"/>
    </xf>
    <xf numFmtId="164" fontId="29" fillId="0" borderId="1" xfId="0" applyNumberFormat="1" applyFont="1" applyFill="1" applyBorder="1" applyAlignment="1">
      <alignment horizontal="center" vertical="center" wrapText="1"/>
    </xf>
    <xf numFmtId="1" fontId="29" fillId="0" borderId="1" xfId="0" applyNumberFormat="1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/>
    </xf>
    <xf numFmtId="0" fontId="19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 wrapText="1"/>
    </xf>
    <xf numFmtId="49" fontId="23" fillId="8" borderId="1" xfId="0" applyNumberFormat="1" applyFont="1" applyFill="1" applyBorder="1" applyAlignment="1">
      <alignment vertical="center" wrapText="1"/>
    </xf>
    <xf numFmtId="0" fontId="7" fillId="8" borderId="1" xfId="0" applyNumberFormat="1" applyFont="1" applyFill="1" applyBorder="1" applyAlignment="1">
      <alignment horizontal="left" vertical="center" wrapText="1"/>
    </xf>
    <xf numFmtId="16" fontId="23" fillId="8" borderId="1" xfId="0" applyNumberFormat="1" applyFont="1" applyFill="1" applyBorder="1" applyAlignment="1">
      <alignment horizontal="left" vertical="center" wrapText="1" indent="1"/>
    </xf>
    <xf numFmtId="0" fontId="18" fillId="8" borderId="1" xfId="0" applyFont="1" applyFill="1" applyBorder="1" applyAlignment="1">
      <alignment vertical="center"/>
    </xf>
    <xf numFmtId="0" fontId="23" fillId="8" borderId="1" xfId="0" applyFont="1" applyFill="1" applyBorder="1" applyAlignment="1">
      <alignment vertical="center" wrapText="1"/>
    </xf>
    <xf numFmtId="0" fontId="15" fillId="8" borderId="1" xfId="0" applyNumberFormat="1" applyFont="1" applyFill="1" applyBorder="1" applyAlignment="1">
      <alignment horizontal="center" vertical="center" wrapText="1"/>
    </xf>
    <xf numFmtId="0" fontId="15" fillId="8" borderId="1" xfId="0" applyNumberFormat="1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/>
    </xf>
    <xf numFmtId="165" fontId="10" fillId="8" borderId="1" xfId="0" applyNumberFormat="1" applyFont="1" applyFill="1" applyBorder="1" applyAlignment="1">
      <alignment horizontal="center" vertical="center" wrapText="1"/>
    </xf>
    <xf numFmtId="164" fontId="10" fillId="8" borderId="1" xfId="0" applyNumberFormat="1" applyFont="1" applyFill="1" applyBorder="1" applyAlignment="1">
      <alignment horizontal="center" vertical="center" wrapText="1"/>
    </xf>
    <xf numFmtId="3" fontId="7" fillId="8" borderId="1" xfId="0" applyNumberFormat="1" applyFont="1" applyFill="1" applyBorder="1" applyAlignment="1">
      <alignment horizontal="center" vertical="center" wrapText="1"/>
    </xf>
    <xf numFmtId="3" fontId="7" fillId="8" borderId="1" xfId="0" applyNumberFormat="1" applyFont="1" applyFill="1" applyBorder="1" applyAlignment="1">
      <alignment horizontal="center" vertical="center"/>
    </xf>
    <xf numFmtId="49" fontId="24" fillId="5" borderId="1" xfId="6" applyNumberFormat="1" applyFont="1" applyFill="1" applyBorder="1"/>
    <xf numFmtId="0" fontId="25" fillId="5" borderId="1" xfId="0" applyFont="1" applyFill="1" applyBorder="1" applyAlignment="1">
      <alignment horizontal="left"/>
    </xf>
    <xf numFmtId="0" fontId="24" fillId="5" borderId="1" xfId="6" applyFont="1" applyFill="1" applyBorder="1" applyAlignment="1">
      <alignment horizontal="center" vertical="center"/>
    </xf>
    <xf numFmtId="0" fontId="21" fillId="8" borderId="1" xfId="0" applyFont="1" applyFill="1" applyBorder="1" applyAlignment="1">
      <alignment horizontal="justify" vertical="center" wrapText="1"/>
    </xf>
    <xf numFmtId="0" fontId="21" fillId="8" borderId="1" xfId="0" applyNumberFormat="1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left" vertical="top" wrapText="1"/>
    </xf>
    <xf numFmtId="0" fontId="25" fillId="5" borderId="1" xfId="0" applyFont="1" applyFill="1" applyBorder="1" applyAlignment="1">
      <alignment horizontal="justify" vertical="top" wrapText="1"/>
    </xf>
    <xf numFmtId="0" fontId="25" fillId="5" borderId="1" xfId="0" applyNumberFormat="1" applyFont="1" applyFill="1" applyBorder="1" applyAlignment="1">
      <alignment horizontal="center" vertical="top" wrapText="1"/>
    </xf>
    <xf numFmtId="0" fontId="7" fillId="5" borderId="3" xfId="0" applyNumberFormat="1" applyFont="1" applyFill="1" applyBorder="1" applyAlignment="1">
      <alignment horizontal="center" vertical="center"/>
    </xf>
    <xf numFmtId="49" fontId="24" fillId="8" borderId="1" xfId="6" applyNumberFormat="1" applyFont="1" applyFill="1" applyBorder="1" applyAlignment="1">
      <alignment vertical="center" wrapText="1"/>
    </xf>
    <xf numFmtId="49" fontId="24" fillId="8" borderId="1" xfId="6" applyNumberFormat="1" applyFont="1" applyFill="1" applyBorder="1" applyAlignment="1">
      <alignment vertical="center"/>
    </xf>
    <xf numFmtId="49" fontId="24" fillId="8" borderId="1" xfId="6" applyNumberFormat="1" applyFont="1" applyFill="1" applyBorder="1" applyAlignment="1">
      <alignment horizontal="center" vertical="center"/>
    </xf>
    <xf numFmtId="0" fontId="7" fillId="5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vertical="center"/>
    </xf>
    <xf numFmtId="3" fontId="10" fillId="7" borderId="5" xfId="0" applyNumberFormat="1" applyFont="1" applyFill="1" applyBorder="1" applyAlignment="1">
      <alignment horizontal="center" vertical="center" wrapText="1"/>
    </xf>
    <xf numFmtId="165" fontId="10" fillId="7" borderId="5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7" fillId="0" borderId="18" xfId="0" applyNumberFormat="1" applyFont="1" applyFill="1" applyBorder="1" applyAlignment="1">
      <alignment horizontal="center" vertical="center" wrapText="1"/>
    </xf>
    <xf numFmtId="0" fontId="7" fillId="0" borderId="19" xfId="0" applyNumberFormat="1" applyFont="1" applyFill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left" vertical="center" wrapText="1"/>
    </xf>
    <xf numFmtId="0" fontId="2" fillId="0" borderId="19" xfId="0" applyNumberFormat="1" applyFont="1" applyFill="1" applyBorder="1" applyAlignment="1">
      <alignment vertical="center" wrapText="1"/>
    </xf>
    <xf numFmtId="0" fontId="16" fillId="4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24" fillId="4" borderId="1" xfId="0" applyNumberFormat="1" applyFont="1" applyFill="1" applyBorder="1" applyAlignment="1">
      <alignment vertical="center" wrapText="1"/>
    </xf>
    <xf numFmtId="0" fontId="21" fillId="4" borderId="1" xfId="0" applyFont="1" applyFill="1" applyBorder="1" applyAlignment="1">
      <alignment vertical="center" wrapText="1"/>
    </xf>
    <xf numFmtId="0" fontId="21" fillId="4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/>
    <xf numFmtId="0" fontId="24" fillId="0" borderId="1" xfId="0" applyNumberFormat="1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21" fillId="0" borderId="1" xfId="0" applyNumberFormat="1" applyFont="1" applyFill="1" applyBorder="1" applyAlignment="1">
      <alignment vertical="center" wrapText="1"/>
    </xf>
    <xf numFmtId="3" fontId="7" fillId="3" borderId="1" xfId="0" applyNumberFormat="1" applyFont="1" applyFill="1" applyBorder="1" applyAlignment="1">
      <alignment vertical="center" wrapText="1"/>
    </xf>
    <xf numFmtId="165" fontId="10" fillId="7" borderId="1" xfId="0" applyNumberFormat="1" applyFont="1" applyFill="1" applyBorder="1" applyAlignment="1">
      <alignment vertical="center" wrapText="1"/>
    </xf>
    <xf numFmtId="164" fontId="10" fillId="7" borderId="5" xfId="0" applyNumberFormat="1" applyFont="1" applyFill="1" applyBorder="1" applyAlignment="1">
      <alignment vertical="center" wrapText="1"/>
    </xf>
    <xf numFmtId="164" fontId="7" fillId="6" borderId="1" xfId="0" applyNumberFormat="1" applyFont="1" applyFill="1" applyBorder="1" applyAlignment="1">
      <alignment vertical="center" wrapText="1"/>
    </xf>
    <xf numFmtId="3" fontId="7" fillId="6" borderId="1" xfId="0" applyNumberFormat="1" applyFont="1" applyFill="1" applyBorder="1" applyAlignment="1">
      <alignment vertical="center" wrapText="1"/>
    </xf>
    <xf numFmtId="0" fontId="24" fillId="5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/>
    <xf numFmtId="0" fontId="26" fillId="5" borderId="1" xfId="0" applyFont="1" applyFill="1" applyBorder="1" applyAlignment="1">
      <alignment vertical="center"/>
    </xf>
    <xf numFmtId="0" fontId="25" fillId="5" borderId="1" xfId="0" applyFont="1" applyFill="1" applyBorder="1" applyAlignment="1">
      <alignment vertical="center"/>
    </xf>
    <xf numFmtId="0" fontId="24" fillId="8" borderId="1" xfId="0" applyNumberFormat="1" applyFont="1" applyFill="1" applyBorder="1" applyAlignment="1">
      <alignment vertical="center" wrapText="1"/>
    </xf>
    <xf numFmtId="0" fontId="5" fillId="8" borderId="1" xfId="0" applyNumberFormat="1" applyFont="1" applyFill="1" applyBorder="1" applyAlignment="1">
      <alignment vertical="center" wrapText="1"/>
    </xf>
    <xf numFmtId="0" fontId="5" fillId="8" borderId="1" xfId="0" applyNumberFormat="1" applyFont="1" applyFill="1" applyBorder="1" applyAlignment="1">
      <alignment vertical="center"/>
    </xf>
    <xf numFmtId="0" fontId="5" fillId="8" borderId="1" xfId="0" applyFont="1" applyFill="1" applyBorder="1" applyAlignment="1"/>
    <xf numFmtId="3" fontId="7" fillId="6" borderId="1" xfId="0" applyNumberFormat="1" applyFont="1" applyFill="1" applyBorder="1" applyAlignment="1">
      <alignment vertical="center"/>
    </xf>
    <xf numFmtId="1" fontId="7" fillId="6" borderId="1" xfId="0" applyNumberFormat="1" applyFont="1" applyFill="1" applyBorder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NumberFormat="1" applyFont="1" applyFill="1" applyBorder="1" applyAlignment="1">
      <alignment horizontal="center" vertical="center" wrapText="1"/>
    </xf>
    <xf numFmtId="0" fontId="7" fillId="3" borderId="5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7" fillId="3" borderId="5" xfId="0" applyNumberFormat="1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vertical="center" wrapText="1"/>
    </xf>
    <xf numFmtId="0" fontId="7" fillId="6" borderId="5" xfId="0" applyFont="1" applyFill="1" applyBorder="1" applyAlignment="1">
      <alignment vertical="center" wrapText="1"/>
    </xf>
    <xf numFmtId="3" fontId="7" fillId="6" borderId="3" xfId="0" applyNumberFormat="1" applyFont="1" applyFill="1" applyBorder="1" applyAlignment="1">
      <alignment vertical="center" wrapText="1"/>
    </xf>
    <xf numFmtId="3" fontId="7" fillId="6" borderId="5" xfId="0" applyNumberFormat="1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3" fontId="7" fillId="6" borderId="3" xfId="0" applyNumberFormat="1" applyFont="1" applyFill="1" applyBorder="1" applyAlignment="1">
      <alignment horizontal="center" vertical="center" wrapText="1"/>
    </xf>
    <xf numFmtId="3" fontId="7" fillId="6" borderId="5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vertical="center" wrapText="1"/>
    </xf>
    <xf numFmtId="3" fontId="7" fillId="3" borderId="5" xfId="0" applyNumberFormat="1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164" fontId="7" fillId="6" borderId="3" xfId="0" applyNumberFormat="1" applyFont="1" applyFill="1" applyBorder="1" applyAlignment="1">
      <alignment vertical="center" wrapText="1"/>
    </xf>
    <xf numFmtId="164" fontId="7" fillId="6" borderId="5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1" fontId="8" fillId="3" borderId="6" xfId="0" applyNumberFormat="1" applyFont="1" applyFill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1" fontId="7" fillId="6" borderId="3" xfId="0" applyNumberFormat="1" applyFont="1" applyFill="1" applyBorder="1" applyAlignment="1">
      <alignment vertical="center" wrapText="1"/>
    </xf>
    <xf numFmtId="1" fontId="7" fillId="6" borderId="5" xfId="0" applyNumberFormat="1" applyFont="1" applyFill="1" applyBorder="1" applyAlignment="1">
      <alignment vertical="center" wrapText="1"/>
    </xf>
    <xf numFmtId="164" fontId="7" fillId="3" borderId="3" xfId="0" applyNumberFormat="1" applyFont="1" applyFill="1" applyBorder="1" applyAlignment="1">
      <alignment vertical="center" wrapText="1"/>
    </xf>
    <xf numFmtId="164" fontId="7" fillId="3" borderId="5" xfId="0" applyNumberFormat="1" applyFont="1" applyFill="1" applyBorder="1" applyAlignment="1">
      <alignment vertical="center" wrapText="1"/>
    </xf>
    <xf numFmtId="1" fontId="7" fillId="3" borderId="3" xfId="0" applyNumberFormat="1" applyFont="1" applyFill="1" applyBorder="1" applyAlignment="1">
      <alignment vertical="center" wrapText="1"/>
    </xf>
    <xf numFmtId="1" fontId="7" fillId="3" borderId="5" xfId="0" applyNumberFormat="1" applyFont="1" applyFill="1" applyBorder="1" applyAlignment="1">
      <alignment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center" vertical="center" wrapText="1"/>
    </xf>
    <xf numFmtId="165" fontId="7" fillId="6" borderId="3" xfId="0" applyNumberFormat="1" applyFont="1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1" fontId="8" fillId="3" borderId="6" xfId="0" applyNumberFormat="1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164" fontId="7" fillId="3" borderId="3" xfId="0" applyNumberFormat="1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 wrapText="1"/>
    </xf>
    <xf numFmtId="1" fontId="8" fillId="6" borderId="6" xfId="0" applyNumberFormat="1" applyFont="1" applyFill="1" applyBorder="1" applyAlignment="1">
      <alignment horizontal="left" vertical="center" wrapText="1"/>
    </xf>
    <xf numFmtId="1" fontId="8" fillId="6" borderId="4" xfId="0" applyNumberFormat="1" applyFont="1" applyFill="1" applyBorder="1" applyAlignment="1">
      <alignment horizontal="left" vertical="center" wrapText="1"/>
    </xf>
    <xf numFmtId="1" fontId="8" fillId="6" borderId="2" xfId="0" applyNumberFormat="1" applyFont="1" applyFill="1" applyBorder="1" applyAlignment="1">
      <alignment horizontal="left" vertical="center" wrapText="1"/>
    </xf>
    <xf numFmtId="1" fontId="8" fillId="6" borderId="7" xfId="0" applyNumberFormat="1" applyFont="1" applyFill="1" applyBorder="1" applyAlignment="1">
      <alignment horizontal="left" vertical="center" wrapText="1"/>
    </xf>
    <xf numFmtId="165" fontId="7" fillId="3" borderId="3" xfId="0" applyNumberFormat="1" applyFont="1" applyFill="1" applyBorder="1" applyAlignment="1">
      <alignment horizontal="center" vertical="center" wrapText="1"/>
    </xf>
    <xf numFmtId="165" fontId="7" fillId="3" borderId="5" xfId="0" applyNumberFormat="1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left" vertical="center" wrapText="1"/>
    </xf>
    <xf numFmtId="0" fontId="7" fillId="6" borderId="2" xfId="0" applyFont="1" applyFill="1" applyBorder="1" applyAlignment="1">
      <alignment horizontal="left" vertical="center" wrapText="1"/>
    </xf>
    <xf numFmtId="0" fontId="7" fillId="6" borderId="7" xfId="0" applyFont="1" applyFill="1" applyBorder="1" applyAlignment="1">
      <alignment horizontal="left" vertical="center" wrapText="1"/>
    </xf>
    <xf numFmtId="1" fontId="8" fillId="3" borderId="4" xfId="0" applyNumberFormat="1" applyFont="1" applyFill="1" applyBorder="1" applyAlignment="1">
      <alignment horizontal="left" vertical="center" wrapText="1"/>
    </xf>
    <xf numFmtId="1" fontId="8" fillId="3" borderId="2" xfId="0" applyNumberFormat="1" applyFont="1" applyFill="1" applyBorder="1" applyAlignment="1">
      <alignment horizontal="left" vertical="center" wrapText="1"/>
    </xf>
    <xf numFmtId="1" fontId="8" fillId="3" borderId="7" xfId="0" applyNumberFormat="1" applyFont="1" applyFill="1" applyBorder="1" applyAlignment="1">
      <alignment horizontal="left" vertical="center" wrapText="1"/>
    </xf>
    <xf numFmtId="1" fontId="7" fillId="3" borderId="3" xfId="0" applyNumberFormat="1" applyFont="1" applyFill="1" applyBorder="1" applyAlignment="1">
      <alignment horizontal="center" vertical="center" wrapText="1"/>
    </xf>
    <xf numFmtId="1" fontId="7" fillId="3" borderId="5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2" borderId="6" xfId="0" applyNumberFormat="1" applyFont="1" applyFill="1" applyBorder="1" applyAlignment="1">
      <alignment horizontal="left" vertical="center" wrapText="1"/>
    </xf>
    <xf numFmtId="0" fontId="11" fillId="0" borderId="4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164" fontId="7" fillId="6" borderId="3" xfId="0" applyNumberFormat="1" applyFont="1" applyFill="1" applyBorder="1" applyAlignment="1">
      <alignment horizontal="center" vertical="center" wrapText="1"/>
    </xf>
    <xf numFmtId="164" fontId="7" fillId="6" borderId="5" xfId="0" applyNumberFormat="1" applyFont="1" applyFill="1" applyBorder="1" applyAlignment="1">
      <alignment horizontal="center" vertical="center" wrapText="1"/>
    </xf>
    <xf numFmtId="1" fontId="7" fillId="6" borderId="3" xfId="0" applyNumberFormat="1" applyFont="1" applyFill="1" applyBorder="1" applyAlignment="1">
      <alignment horizontal="center" vertical="center" wrapText="1"/>
    </xf>
    <xf numFmtId="1" fontId="7" fillId="6" borderId="5" xfId="0" applyNumberFormat="1" applyFont="1" applyFill="1" applyBorder="1" applyAlignment="1">
      <alignment horizontal="center" vertical="center" wrapText="1"/>
    </xf>
    <xf numFmtId="165" fontId="10" fillId="2" borderId="3" xfId="0" applyNumberFormat="1" applyFont="1" applyFill="1" applyBorder="1" applyAlignment="1">
      <alignment horizontal="center" vertical="center" wrapText="1"/>
    </xf>
    <xf numFmtId="165" fontId="10" fillId="2" borderId="5" xfId="0" applyNumberFormat="1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0" fontId="11" fillId="2" borderId="6" xfId="0" applyNumberFormat="1" applyFont="1" applyFill="1" applyBorder="1" applyAlignment="1">
      <alignment vertical="center" wrapText="1"/>
    </xf>
    <xf numFmtId="0" fontId="11" fillId="2" borderId="4" xfId="0" applyNumberFormat="1" applyFont="1" applyFill="1" applyBorder="1" applyAlignment="1">
      <alignment vertical="center" wrapText="1"/>
    </xf>
    <xf numFmtId="0" fontId="11" fillId="2" borderId="2" xfId="0" applyNumberFormat="1" applyFont="1" applyFill="1" applyBorder="1" applyAlignment="1">
      <alignment vertical="center" wrapText="1"/>
    </xf>
    <xf numFmtId="0" fontId="11" fillId="2" borderId="7" xfId="0" applyNumberFormat="1" applyFont="1" applyFill="1" applyBorder="1" applyAlignment="1">
      <alignment vertical="center" wrapText="1"/>
    </xf>
    <xf numFmtId="1" fontId="8" fillId="6" borderId="1" xfId="0" applyNumberFormat="1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" fontId="10" fillId="2" borderId="9" xfId="0" applyNumberFormat="1" applyFont="1" applyFill="1" applyBorder="1" applyAlignment="1">
      <alignment horizontal="center" vertical="center" wrapText="1"/>
    </xf>
    <xf numFmtId="1" fontId="10" fillId="2" borderId="5" xfId="0" applyNumberFormat="1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0" fillId="0" borderId="16" xfId="0" applyFont="1" applyBorder="1" applyAlignment="1"/>
    <xf numFmtId="0" fontId="0" fillId="0" borderId="16" xfId="0" applyBorder="1" applyAlignment="1"/>
    <xf numFmtId="0" fontId="0" fillId="0" borderId="17" xfId="0" applyBorder="1" applyAlignment="1"/>
    <xf numFmtId="0" fontId="10" fillId="0" borderId="23" xfId="0" applyFont="1" applyBorder="1" applyAlignment="1"/>
    <xf numFmtId="0" fontId="10" fillId="0" borderId="24" xfId="0" applyFont="1" applyBorder="1" applyAlignment="1"/>
    <xf numFmtId="0" fontId="0" fillId="0" borderId="24" xfId="0" applyBorder="1" applyAlignment="1"/>
    <xf numFmtId="0" fontId="0" fillId="0" borderId="25" xfId="0" applyBorder="1" applyAlignment="1"/>
    <xf numFmtId="164" fontId="7" fillId="0" borderId="13" xfId="0" applyNumberFormat="1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center" vertical="center" wrapText="1"/>
    </xf>
    <xf numFmtId="164" fontId="7" fillId="0" borderId="20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  <xf numFmtId="0" fontId="11" fillId="2" borderId="8" xfId="0" applyNumberFormat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1" fontId="4" fillId="0" borderId="15" xfId="0" applyNumberFormat="1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</cellXfs>
  <cellStyles count="18">
    <cellStyle name="%" xfId="1"/>
    <cellStyle name="%_БОРУП Шаблоны заявок КЦ" xfId="2"/>
    <cellStyle name="0,0_x000d_&#10;NA_x000d_&#10;" xfId="3"/>
    <cellStyle name="Normal_Book24" xfId="4"/>
    <cellStyle name="Обычный" xfId="0" builtinId="0"/>
    <cellStyle name="Обычный 2" xfId="5"/>
    <cellStyle name="Обычный 3" xfId="6"/>
    <cellStyle name="Обычный 3 2" xfId="7"/>
    <cellStyle name="Обычный 3_АД Свод КЦ с формой" xfId="8"/>
    <cellStyle name="Обычный 4" xfId="9"/>
    <cellStyle name="Обычный 5" xfId="10"/>
    <cellStyle name="Обычный_Копия Табель ЦЕНТР ОБЩИЙ_02.11.11" xfId="11"/>
    <cellStyle name="Обычный_Приложение №1_от Фил-ов_для включ.в Табель++" xfId="12"/>
    <cellStyle name="Процентный 2" xfId="13"/>
    <cellStyle name="Стиль 1" xfId="14"/>
    <cellStyle name="Стиль 1 2" xfId="15"/>
    <cellStyle name="Стиль 1 3" xfId="16"/>
    <cellStyle name="Финансовый 2" xfId="1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1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1511300</xdr:colOff>
      <xdr:row>27</xdr:row>
      <xdr:rowOff>111125</xdr:rowOff>
    </xdr:from>
    <xdr:to>
      <xdr:col>21</xdr:col>
      <xdr:colOff>425450</xdr:colOff>
      <xdr:row>33</xdr:row>
      <xdr:rowOff>188023</xdr:rowOff>
    </xdr:to>
    <xdr:sp macro="" textlink="">
      <xdr:nvSpPr>
        <xdr:cNvPr id="2" name="Picture 2"/>
        <xdr:cNvSpPr>
          <a:spLocks noChangeAspect="1" noChangeArrowheads="1"/>
        </xdr:cNvSpPr>
      </xdr:nvSpPr>
      <xdr:spPr bwMode="auto">
        <a:xfrm>
          <a:off x="4559300" y="21224875"/>
          <a:ext cx="1708150" cy="17913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X594"/>
  <sheetViews>
    <sheetView tabSelected="1" view="pageLayout" workbookViewId="0">
      <selection activeCell="B4" sqref="B4:X5"/>
    </sheetView>
  </sheetViews>
  <sheetFormatPr defaultColWidth="9.140625" defaultRowHeight="12.75"/>
  <cols>
    <col min="1" max="1" width="7" style="3" customWidth="1"/>
    <col min="2" max="2" width="40.85546875" style="2" customWidth="1"/>
    <col min="3" max="3" width="25.5703125" style="1" customWidth="1"/>
    <col min="4" max="4" width="24.28515625" style="2" customWidth="1"/>
    <col min="5" max="5" width="17.5703125" style="2" customWidth="1"/>
    <col min="6" max="6" width="15.42578125" style="1" hidden="1" customWidth="1"/>
    <col min="7" max="7" width="15.5703125" style="1" hidden="1" customWidth="1"/>
    <col min="8" max="8" width="11.85546875" style="1" hidden="1" customWidth="1"/>
    <col min="9" max="9" width="14.85546875" style="1" hidden="1" customWidth="1"/>
    <col min="10" max="10" width="13.5703125" style="1" hidden="1" customWidth="1"/>
    <col min="11" max="11" width="12.7109375" style="1" hidden="1" customWidth="1"/>
    <col min="12" max="12" width="12.42578125" style="1" hidden="1" customWidth="1"/>
    <col min="13" max="13" width="13" style="1" hidden="1" customWidth="1"/>
    <col min="14" max="14" width="16.28515625" style="1" hidden="1" customWidth="1"/>
    <col min="15" max="15" width="13.140625" style="1" hidden="1" customWidth="1"/>
    <col min="16" max="16" width="16" style="1" hidden="1" customWidth="1"/>
    <col min="17" max="17" width="17.42578125" style="1" hidden="1" customWidth="1"/>
    <col min="18" max="18" width="16.28515625" style="1" hidden="1" customWidth="1"/>
    <col min="19" max="19" width="13" style="1" hidden="1" customWidth="1"/>
    <col min="20" max="20" width="12.85546875" style="1" hidden="1" customWidth="1"/>
    <col min="21" max="21" width="17.28515625" style="1" hidden="1" customWidth="1"/>
    <col min="22" max="22" width="11.42578125" style="3" customWidth="1"/>
    <col min="23" max="23" width="18.42578125" style="3" customWidth="1"/>
    <col min="24" max="24" width="11.7109375" style="3" customWidth="1"/>
    <col min="25" max="16384" width="9.140625" style="3"/>
  </cols>
  <sheetData>
    <row r="1" spans="1:24" ht="18.75" customHeight="1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4" ht="18.75" customHeight="1">
      <c r="B2" s="5"/>
      <c r="C2" s="5"/>
      <c r="D2" s="5"/>
      <c r="E2" s="199" t="s">
        <v>333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4" ht="18.75" customHeight="1" thickBot="1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4" s="9" customFormat="1" ht="30" customHeight="1">
      <c r="B4" s="312" t="s">
        <v>12</v>
      </c>
      <c r="C4" s="313"/>
      <c r="D4" s="313"/>
      <c r="E4" s="313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  <c r="U4" s="314"/>
      <c r="V4" s="314"/>
      <c r="W4" s="314"/>
      <c r="X4" s="315"/>
    </row>
    <row r="5" spans="1:24" s="9" customFormat="1" ht="30" customHeight="1" thickBot="1">
      <c r="B5" s="316"/>
      <c r="C5" s="317"/>
      <c r="D5" s="317"/>
      <c r="E5" s="317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9"/>
    </row>
    <row r="6" spans="1:24" s="9" customFormat="1" ht="41.25" customHeight="1">
      <c r="B6" s="307" t="s">
        <v>15</v>
      </c>
      <c r="C6" s="308"/>
      <c r="D6" s="308"/>
      <c r="E6" s="309"/>
      <c r="F6" s="320" t="s">
        <v>7</v>
      </c>
      <c r="G6" s="321"/>
      <c r="H6" s="322"/>
      <c r="I6" s="323" t="s">
        <v>6</v>
      </c>
      <c r="J6" s="333" t="s">
        <v>34</v>
      </c>
      <c r="K6" s="335" t="s">
        <v>14</v>
      </c>
      <c r="L6" s="335"/>
      <c r="M6" s="325" t="s">
        <v>35</v>
      </c>
      <c r="N6" s="325" t="s">
        <v>36</v>
      </c>
      <c r="O6" s="325" t="s">
        <v>37</v>
      </c>
      <c r="P6" s="336" t="s">
        <v>38</v>
      </c>
      <c r="Q6" s="336"/>
      <c r="R6" s="336" t="s">
        <v>17</v>
      </c>
      <c r="S6" s="338" t="s">
        <v>1</v>
      </c>
      <c r="T6" s="339"/>
      <c r="U6" s="325" t="s">
        <v>39</v>
      </c>
      <c r="V6" s="189"/>
      <c r="W6" s="189"/>
      <c r="X6" s="190"/>
    </row>
    <row r="7" spans="1:24" s="9" customFormat="1" ht="79.5" customHeight="1" thickBot="1">
      <c r="B7" s="191" t="s">
        <v>9</v>
      </c>
      <c r="C7" s="192" t="s">
        <v>10</v>
      </c>
      <c r="D7" s="192" t="s">
        <v>11</v>
      </c>
      <c r="E7" s="192" t="s">
        <v>16</v>
      </c>
      <c r="F7" s="193" t="s">
        <v>28</v>
      </c>
      <c r="G7" s="193" t="s">
        <v>29</v>
      </c>
      <c r="H7" s="194" t="s">
        <v>8</v>
      </c>
      <c r="I7" s="324"/>
      <c r="J7" s="334"/>
      <c r="K7" s="195" t="s">
        <v>4</v>
      </c>
      <c r="L7" s="195" t="s">
        <v>5</v>
      </c>
      <c r="M7" s="326"/>
      <c r="N7" s="326"/>
      <c r="O7" s="326"/>
      <c r="P7" s="196" t="s">
        <v>40</v>
      </c>
      <c r="Q7" s="196" t="s">
        <v>41</v>
      </c>
      <c r="R7" s="337"/>
      <c r="S7" s="196" t="s">
        <v>2</v>
      </c>
      <c r="T7" s="196" t="s">
        <v>3</v>
      </c>
      <c r="U7" s="326"/>
      <c r="V7" s="197" t="s">
        <v>330</v>
      </c>
      <c r="W7" s="197" t="s">
        <v>329</v>
      </c>
      <c r="X7" s="198" t="s">
        <v>332</v>
      </c>
    </row>
    <row r="8" spans="1:24" s="11" customFormat="1" ht="39.950000000000003" customHeight="1">
      <c r="B8" s="329" t="s">
        <v>71</v>
      </c>
      <c r="C8" s="330"/>
      <c r="D8" s="330"/>
      <c r="E8" s="330"/>
      <c r="F8" s="186">
        <f>F10</f>
        <v>707.93</v>
      </c>
      <c r="G8" s="186">
        <f>G10</f>
        <v>1096702</v>
      </c>
      <c r="H8" s="187">
        <f>G8/F8</f>
        <v>1549.1672905513258</v>
      </c>
      <c r="I8" s="38" t="s">
        <v>20</v>
      </c>
      <c r="J8" s="327">
        <f>J133</f>
        <v>1350.79</v>
      </c>
      <c r="K8" s="327">
        <f t="shared" ref="K8:O8" si="0">K133</f>
        <v>94.143000000000001</v>
      </c>
      <c r="L8" s="327">
        <f t="shared" si="0"/>
        <v>0.4</v>
      </c>
      <c r="M8" s="327">
        <f t="shared" si="0"/>
        <v>0</v>
      </c>
      <c r="N8" s="327">
        <f t="shared" si="0"/>
        <v>210</v>
      </c>
      <c r="O8" s="327">
        <f t="shared" si="0"/>
        <v>0</v>
      </c>
      <c r="P8" s="39">
        <f>P133</f>
        <v>4448</v>
      </c>
      <c r="Q8" s="39">
        <f>Q133</f>
        <v>3685</v>
      </c>
      <c r="R8" s="39">
        <f t="shared" ref="R8:U9" si="1">R133</f>
        <v>24</v>
      </c>
      <c r="S8" s="310">
        <f t="shared" si="1"/>
        <v>2208</v>
      </c>
      <c r="T8" s="310">
        <f t="shared" si="1"/>
        <v>142</v>
      </c>
      <c r="U8" s="327">
        <f t="shared" si="1"/>
        <v>9</v>
      </c>
      <c r="V8" s="188"/>
      <c r="W8" s="188"/>
      <c r="X8" s="188"/>
    </row>
    <row r="9" spans="1:24" s="11" customFormat="1" ht="17.25" customHeight="1">
      <c r="B9" s="331"/>
      <c r="C9" s="332"/>
      <c r="D9" s="332"/>
      <c r="E9" s="332"/>
      <c r="F9" s="23">
        <f>F11+F133+F141+F148+F155+F164+F170+F178</f>
        <v>16637</v>
      </c>
      <c r="G9" s="23">
        <f>G11+G133+G141+G148+G155+G164+G170+G178</f>
        <v>355358</v>
      </c>
      <c r="H9" s="24">
        <f>G9/F9</f>
        <v>21.359499909839514</v>
      </c>
      <c r="I9" s="38" t="s">
        <v>21</v>
      </c>
      <c r="J9" s="328"/>
      <c r="K9" s="328"/>
      <c r="L9" s="328"/>
      <c r="M9" s="328"/>
      <c r="N9" s="328"/>
      <c r="O9" s="328"/>
      <c r="P9" s="39">
        <f>P134</f>
        <v>0</v>
      </c>
      <c r="Q9" s="39">
        <f>Q134</f>
        <v>0</v>
      </c>
      <c r="R9" s="39">
        <f t="shared" si="1"/>
        <v>0</v>
      </c>
      <c r="S9" s="311"/>
      <c r="T9" s="311"/>
      <c r="U9" s="328"/>
      <c r="V9" s="143"/>
      <c r="W9" s="143"/>
      <c r="X9" s="143"/>
    </row>
    <row r="10" spans="1:24" s="107" customFormat="1" ht="39.950000000000003" customHeight="1">
      <c r="B10" s="305" t="s">
        <v>323</v>
      </c>
      <c r="C10" s="306"/>
      <c r="D10" s="306"/>
      <c r="E10" s="306"/>
      <c r="F10" s="108">
        <v>707.93</v>
      </c>
      <c r="G10" s="108">
        <v>1096702</v>
      </c>
      <c r="H10" s="109">
        <f>G10/F10</f>
        <v>1549.1672905513258</v>
      </c>
      <c r="I10" s="108">
        <v>1096702</v>
      </c>
      <c r="J10" s="289"/>
      <c r="K10" s="289"/>
      <c r="L10" s="289"/>
      <c r="M10" s="289"/>
      <c r="N10" s="289"/>
      <c r="O10" s="289"/>
      <c r="P10" s="289"/>
      <c r="Q10" s="289"/>
      <c r="R10" s="289"/>
      <c r="S10" s="289"/>
      <c r="T10" s="289"/>
      <c r="U10" s="289"/>
      <c r="V10" s="144"/>
      <c r="W10" s="144"/>
      <c r="X10" s="144"/>
    </row>
    <row r="11" spans="1:24" s="110" customFormat="1" ht="15" customHeight="1">
      <c r="B11" s="306"/>
      <c r="C11" s="306"/>
      <c r="D11" s="306"/>
      <c r="E11" s="306"/>
      <c r="F11" s="108">
        <v>1513</v>
      </c>
      <c r="G11" s="108">
        <v>79786</v>
      </c>
      <c r="H11" s="109">
        <f>G11/F11</f>
        <v>52.73364177131527</v>
      </c>
      <c r="I11" s="108"/>
      <c r="J11" s="290"/>
      <c r="K11" s="290"/>
      <c r="L11" s="290"/>
      <c r="M11" s="290"/>
      <c r="N11" s="290"/>
      <c r="O11" s="290"/>
      <c r="P11" s="290"/>
      <c r="Q11" s="290"/>
      <c r="R11" s="290"/>
      <c r="S11" s="290"/>
      <c r="T11" s="290"/>
      <c r="U11" s="290"/>
      <c r="V11" s="145"/>
      <c r="W11" s="145"/>
      <c r="X11" s="145"/>
    </row>
    <row r="12" spans="1:24" s="9" customFormat="1" ht="22.5" customHeight="1">
      <c r="A12" s="9">
        <v>2</v>
      </c>
      <c r="B12" s="4" t="s">
        <v>18</v>
      </c>
      <c r="C12" s="61" t="s">
        <v>72</v>
      </c>
      <c r="D12" s="61" t="s">
        <v>73</v>
      </c>
      <c r="E12" s="62">
        <v>2011</v>
      </c>
      <c r="F12" s="59"/>
      <c r="G12" s="59"/>
      <c r="H12" s="59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146">
        <v>1</v>
      </c>
      <c r="W12" s="147">
        <f>V12*11000</f>
        <v>11000</v>
      </c>
      <c r="X12" s="146"/>
    </row>
    <row r="13" spans="1:24" s="9" customFormat="1" ht="22.5" customHeight="1">
      <c r="A13" s="9">
        <v>3</v>
      </c>
      <c r="B13" s="4" t="s">
        <v>18</v>
      </c>
      <c r="C13" s="61" t="s">
        <v>72</v>
      </c>
      <c r="D13" s="61" t="s">
        <v>73</v>
      </c>
      <c r="E13" s="60">
        <v>2006</v>
      </c>
      <c r="F13" s="40"/>
      <c r="G13" s="40"/>
      <c r="H13" s="40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46">
        <v>1</v>
      </c>
      <c r="W13" s="147">
        <f t="shared" ref="W13:W76" si="2">V13*11000</f>
        <v>11000</v>
      </c>
      <c r="X13" s="146"/>
    </row>
    <row r="14" spans="1:24" s="9" customFormat="1" ht="22.5" customHeight="1">
      <c r="A14" s="9">
        <v>4</v>
      </c>
      <c r="B14" s="4" t="s">
        <v>18</v>
      </c>
      <c r="C14" s="61" t="s">
        <v>72</v>
      </c>
      <c r="D14" s="61" t="s">
        <v>73</v>
      </c>
      <c r="E14" s="62">
        <v>2011</v>
      </c>
      <c r="F14" s="40"/>
      <c r="G14" s="40"/>
      <c r="H14" s="40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46">
        <v>1</v>
      </c>
      <c r="W14" s="147">
        <f t="shared" si="2"/>
        <v>11000</v>
      </c>
      <c r="X14" s="146"/>
    </row>
    <row r="15" spans="1:24" s="9" customFormat="1" ht="22.5" customHeight="1">
      <c r="A15" s="9">
        <v>5</v>
      </c>
      <c r="B15" s="4" t="s">
        <v>18</v>
      </c>
      <c r="C15" s="61" t="s">
        <v>74</v>
      </c>
      <c r="D15" s="61" t="s">
        <v>75</v>
      </c>
      <c r="E15" s="62">
        <v>2010</v>
      </c>
      <c r="F15" s="40"/>
      <c r="G15" s="40"/>
      <c r="H15" s="40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46">
        <v>1</v>
      </c>
      <c r="W15" s="147">
        <f t="shared" si="2"/>
        <v>11000</v>
      </c>
      <c r="X15" s="146"/>
    </row>
    <row r="16" spans="1:24" s="9" customFormat="1" ht="22.5" customHeight="1">
      <c r="A16" s="9">
        <v>7</v>
      </c>
      <c r="B16" s="4" t="s">
        <v>18</v>
      </c>
      <c r="C16" s="61" t="s">
        <v>74</v>
      </c>
      <c r="D16" s="61" t="s">
        <v>75</v>
      </c>
      <c r="E16" s="62">
        <v>2008</v>
      </c>
      <c r="F16" s="59"/>
      <c r="G16" s="59"/>
      <c r="H16" s="59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146">
        <v>1</v>
      </c>
      <c r="W16" s="147">
        <f t="shared" si="2"/>
        <v>11000</v>
      </c>
      <c r="X16" s="146"/>
    </row>
    <row r="17" spans="1:24" s="9" customFormat="1" ht="22.5" customHeight="1">
      <c r="A17" s="9">
        <v>8</v>
      </c>
      <c r="B17" s="4" t="s">
        <v>18</v>
      </c>
      <c r="C17" s="61" t="s">
        <v>74</v>
      </c>
      <c r="D17" s="61" t="s">
        <v>75</v>
      </c>
      <c r="E17" s="62">
        <v>2010</v>
      </c>
      <c r="F17" s="59"/>
      <c r="G17" s="59"/>
      <c r="H17" s="59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146">
        <v>1</v>
      </c>
      <c r="W17" s="147">
        <f t="shared" si="2"/>
        <v>11000</v>
      </c>
      <c r="X17" s="146"/>
    </row>
    <row r="18" spans="1:24" s="9" customFormat="1" ht="22.5" customHeight="1">
      <c r="A18" s="9">
        <v>9</v>
      </c>
      <c r="B18" s="4" t="s">
        <v>18</v>
      </c>
      <c r="C18" s="61" t="s">
        <v>74</v>
      </c>
      <c r="D18" s="61" t="s">
        <v>79</v>
      </c>
      <c r="E18" s="62">
        <v>2006</v>
      </c>
      <c r="F18" s="59"/>
      <c r="G18" s="59"/>
      <c r="H18" s="59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146">
        <v>1</v>
      </c>
      <c r="W18" s="147">
        <f t="shared" si="2"/>
        <v>11000</v>
      </c>
      <c r="X18" s="146"/>
    </row>
    <row r="19" spans="1:24" s="9" customFormat="1" ht="22.5" customHeight="1">
      <c r="A19" s="9">
        <v>10</v>
      </c>
      <c r="B19" s="4" t="s">
        <v>18</v>
      </c>
      <c r="C19" s="61" t="s">
        <v>74</v>
      </c>
      <c r="D19" s="61" t="s">
        <v>79</v>
      </c>
      <c r="E19" s="62">
        <v>2009</v>
      </c>
      <c r="F19" s="59"/>
      <c r="G19" s="59"/>
      <c r="H19" s="59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146">
        <v>1</v>
      </c>
      <c r="W19" s="147">
        <f t="shared" si="2"/>
        <v>11000</v>
      </c>
      <c r="X19" s="146"/>
    </row>
    <row r="20" spans="1:24" s="9" customFormat="1" ht="22.5" customHeight="1">
      <c r="A20" s="9">
        <v>12</v>
      </c>
      <c r="B20" s="4" t="s">
        <v>18</v>
      </c>
      <c r="C20" s="61" t="s">
        <v>69</v>
      </c>
      <c r="D20" s="61">
        <v>21112</v>
      </c>
      <c r="E20" s="62">
        <v>2007</v>
      </c>
      <c r="F20" s="40"/>
      <c r="G20" s="40"/>
      <c r="H20" s="40"/>
      <c r="I20" s="12"/>
      <c r="J20" s="40"/>
      <c r="K20" s="40"/>
      <c r="L20" s="40"/>
      <c r="M20" s="40"/>
      <c r="N20" s="40"/>
      <c r="O20" s="40"/>
      <c r="P20" s="25"/>
      <c r="Q20" s="25"/>
      <c r="R20" s="25"/>
      <c r="S20" s="25"/>
      <c r="T20" s="25"/>
      <c r="U20" s="18"/>
      <c r="V20" s="146">
        <v>1</v>
      </c>
      <c r="W20" s="147">
        <f t="shared" si="2"/>
        <v>11000</v>
      </c>
      <c r="X20" s="146"/>
    </row>
    <row r="21" spans="1:24" s="9" customFormat="1" ht="22.5" customHeight="1">
      <c r="A21" s="9">
        <v>13</v>
      </c>
      <c r="B21" s="4" t="s">
        <v>18</v>
      </c>
      <c r="C21" s="61" t="s">
        <v>33</v>
      </c>
      <c r="D21" s="61">
        <v>21112</v>
      </c>
      <c r="E21" s="62">
        <v>2006</v>
      </c>
      <c r="F21" s="59"/>
      <c r="G21" s="59"/>
      <c r="H21" s="59"/>
      <c r="I21" s="60"/>
      <c r="J21" s="59"/>
      <c r="K21" s="59"/>
      <c r="L21" s="59"/>
      <c r="M21" s="59"/>
      <c r="N21" s="59"/>
      <c r="O21" s="59"/>
      <c r="P21" s="25"/>
      <c r="Q21" s="25"/>
      <c r="R21" s="25"/>
      <c r="S21" s="25"/>
      <c r="T21" s="25"/>
      <c r="U21" s="18"/>
      <c r="V21" s="146">
        <v>1</v>
      </c>
      <c r="W21" s="147">
        <f t="shared" si="2"/>
        <v>11000</v>
      </c>
      <c r="X21" s="146"/>
    </row>
    <row r="22" spans="1:24" s="9" customFormat="1" ht="22.5" customHeight="1">
      <c r="A22" s="9">
        <v>14</v>
      </c>
      <c r="B22" s="4" t="s">
        <v>18</v>
      </c>
      <c r="C22" s="61" t="s">
        <v>33</v>
      </c>
      <c r="D22" s="61">
        <v>21101</v>
      </c>
      <c r="E22" s="62">
        <v>2006</v>
      </c>
      <c r="F22" s="59"/>
      <c r="G22" s="59"/>
      <c r="H22" s="59"/>
      <c r="I22" s="60"/>
      <c r="J22" s="59"/>
      <c r="K22" s="59"/>
      <c r="L22" s="59"/>
      <c r="M22" s="59"/>
      <c r="N22" s="59"/>
      <c r="O22" s="59"/>
      <c r="P22" s="25"/>
      <c r="Q22" s="25"/>
      <c r="R22" s="25"/>
      <c r="S22" s="25"/>
      <c r="T22" s="25"/>
      <c r="U22" s="18"/>
      <c r="V22" s="146">
        <v>1</v>
      </c>
      <c r="W22" s="147">
        <f t="shared" si="2"/>
        <v>11000</v>
      </c>
      <c r="X22" s="146"/>
    </row>
    <row r="23" spans="1:24" s="9" customFormat="1" ht="22.5" customHeight="1">
      <c r="A23" s="9">
        <v>15</v>
      </c>
      <c r="B23" s="4" t="s">
        <v>18</v>
      </c>
      <c r="C23" s="61" t="s">
        <v>33</v>
      </c>
      <c r="D23" s="61">
        <v>21140</v>
      </c>
      <c r="E23" s="62">
        <v>2005</v>
      </c>
      <c r="F23" s="59"/>
      <c r="G23" s="59"/>
      <c r="H23" s="59"/>
      <c r="I23" s="60"/>
      <c r="J23" s="59"/>
      <c r="K23" s="59"/>
      <c r="L23" s="59"/>
      <c r="M23" s="59"/>
      <c r="N23" s="59"/>
      <c r="O23" s="59"/>
      <c r="P23" s="25"/>
      <c r="Q23" s="25"/>
      <c r="R23" s="25"/>
      <c r="S23" s="25"/>
      <c r="T23" s="25"/>
      <c r="U23" s="18"/>
      <c r="V23" s="146">
        <v>1</v>
      </c>
      <c r="W23" s="147">
        <f t="shared" si="2"/>
        <v>11000</v>
      </c>
      <c r="X23" s="146"/>
    </row>
    <row r="24" spans="1:24" s="9" customFormat="1" ht="22.5" customHeight="1">
      <c r="A24" s="9">
        <v>16</v>
      </c>
      <c r="B24" s="4" t="s">
        <v>18</v>
      </c>
      <c r="C24" s="61" t="s">
        <v>33</v>
      </c>
      <c r="D24" s="61">
        <v>21074</v>
      </c>
      <c r="E24" s="62">
        <v>2006</v>
      </c>
      <c r="F24" s="59"/>
      <c r="G24" s="59"/>
      <c r="H24" s="59"/>
      <c r="I24" s="60"/>
      <c r="J24" s="59"/>
      <c r="K24" s="59"/>
      <c r="L24" s="59"/>
      <c r="M24" s="59"/>
      <c r="N24" s="59"/>
      <c r="O24" s="59"/>
      <c r="P24" s="25"/>
      <c r="Q24" s="25"/>
      <c r="R24" s="25"/>
      <c r="S24" s="25"/>
      <c r="T24" s="25"/>
      <c r="U24" s="18"/>
      <c r="V24" s="146">
        <v>1</v>
      </c>
      <c r="W24" s="147">
        <f t="shared" si="2"/>
        <v>11000</v>
      </c>
      <c r="X24" s="146"/>
    </row>
    <row r="25" spans="1:24" s="9" customFormat="1" ht="22.5" customHeight="1">
      <c r="A25" s="9">
        <v>17</v>
      </c>
      <c r="B25" s="4" t="s">
        <v>18</v>
      </c>
      <c r="C25" s="61" t="s">
        <v>33</v>
      </c>
      <c r="D25" s="61">
        <v>21104</v>
      </c>
      <c r="E25" s="62">
        <v>2006</v>
      </c>
      <c r="F25" s="59"/>
      <c r="G25" s="59"/>
      <c r="H25" s="59"/>
      <c r="I25" s="60"/>
      <c r="J25" s="59"/>
      <c r="K25" s="59"/>
      <c r="L25" s="59"/>
      <c r="M25" s="59"/>
      <c r="N25" s="59"/>
      <c r="O25" s="59"/>
      <c r="P25" s="25"/>
      <c r="Q25" s="25"/>
      <c r="R25" s="25"/>
      <c r="S25" s="25"/>
      <c r="T25" s="25"/>
      <c r="U25" s="18"/>
      <c r="V25" s="146">
        <v>1</v>
      </c>
      <c r="W25" s="147">
        <f t="shared" si="2"/>
        <v>11000</v>
      </c>
      <c r="X25" s="146"/>
    </row>
    <row r="26" spans="1:24" s="9" customFormat="1" ht="22.5" customHeight="1">
      <c r="A26" s="9">
        <v>18</v>
      </c>
      <c r="B26" s="4" t="s">
        <v>18</v>
      </c>
      <c r="C26" s="61" t="s">
        <v>63</v>
      </c>
      <c r="D26" s="61">
        <v>212140</v>
      </c>
      <c r="E26" s="62">
        <v>2010</v>
      </c>
      <c r="F26" s="59"/>
      <c r="G26" s="59"/>
      <c r="H26" s="59"/>
      <c r="I26" s="60"/>
      <c r="J26" s="59"/>
      <c r="K26" s="59"/>
      <c r="L26" s="59"/>
      <c r="M26" s="59"/>
      <c r="N26" s="59"/>
      <c r="O26" s="59"/>
      <c r="P26" s="25"/>
      <c r="Q26" s="25"/>
      <c r="R26" s="25"/>
      <c r="S26" s="25"/>
      <c r="T26" s="25"/>
      <c r="U26" s="18"/>
      <c r="V26" s="146">
        <v>1</v>
      </c>
      <c r="W26" s="147">
        <f t="shared" si="2"/>
        <v>11000</v>
      </c>
      <c r="X26" s="146"/>
    </row>
    <row r="27" spans="1:24" s="9" customFormat="1" ht="22.5" customHeight="1">
      <c r="A27" s="9">
        <v>19</v>
      </c>
      <c r="B27" s="4" t="s">
        <v>18</v>
      </c>
      <c r="C27" s="61" t="s">
        <v>63</v>
      </c>
      <c r="D27" s="61">
        <v>212140</v>
      </c>
      <c r="E27" s="62">
        <v>2010</v>
      </c>
      <c r="F27" s="40"/>
      <c r="G27" s="40"/>
      <c r="H27" s="40"/>
      <c r="I27" s="12"/>
      <c r="J27" s="40"/>
      <c r="K27" s="40"/>
      <c r="L27" s="40"/>
      <c r="M27" s="40"/>
      <c r="N27" s="40"/>
      <c r="O27" s="40"/>
      <c r="P27" s="25"/>
      <c r="Q27" s="25"/>
      <c r="R27" s="25"/>
      <c r="S27" s="25"/>
      <c r="T27" s="25"/>
      <c r="U27" s="18"/>
      <c r="V27" s="146">
        <v>1</v>
      </c>
      <c r="W27" s="147">
        <f t="shared" si="2"/>
        <v>11000</v>
      </c>
      <c r="X27" s="146"/>
    </row>
    <row r="28" spans="1:24" ht="22.5" customHeight="1">
      <c r="A28" s="9">
        <v>20</v>
      </c>
      <c r="B28" s="4" t="s">
        <v>18</v>
      </c>
      <c r="C28" s="61" t="s">
        <v>63</v>
      </c>
      <c r="D28" s="61">
        <v>212140</v>
      </c>
      <c r="E28" s="62">
        <v>2010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25"/>
      <c r="Q28" s="25"/>
      <c r="R28" s="25"/>
      <c r="S28" s="25"/>
      <c r="T28" s="25"/>
      <c r="U28" s="18"/>
      <c r="V28" s="147">
        <v>1</v>
      </c>
      <c r="W28" s="147">
        <f t="shared" si="2"/>
        <v>11000</v>
      </c>
      <c r="X28" s="147"/>
    </row>
    <row r="29" spans="1:24" ht="22.5" customHeight="1">
      <c r="A29" s="9">
        <v>21</v>
      </c>
      <c r="B29" s="4" t="s">
        <v>18</v>
      </c>
      <c r="C29" s="61" t="s">
        <v>63</v>
      </c>
      <c r="D29" s="61" t="s">
        <v>80</v>
      </c>
      <c r="E29" s="62">
        <v>2010</v>
      </c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25"/>
      <c r="Q29" s="25"/>
      <c r="R29" s="25"/>
      <c r="S29" s="25"/>
      <c r="T29" s="25"/>
      <c r="U29" s="18"/>
      <c r="V29" s="147">
        <v>1</v>
      </c>
      <c r="W29" s="147">
        <f t="shared" si="2"/>
        <v>11000</v>
      </c>
      <c r="X29" s="147"/>
    </row>
    <row r="30" spans="1:24" ht="22.5" customHeight="1">
      <c r="A30" s="9">
        <v>22</v>
      </c>
      <c r="B30" s="4" t="s">
        <v>18</v>
      </c>
      <c r="C30" s="61" t="s">
        <v>76</v>
      </c>
      <c r="D30" s="61" t="s">
        <v>77</v>
      </c>
      <c r="E30" s="62">
        <v>2008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3"/>
      <c r="Q30" s="13"/>
      <c r="R30" s="13"/>
      <c r="S30" s="13"/>
      <c r="T30" s="13"/>
      <c r="U30" s="18"/>
      <c r="V30" s="147">
        <v>1</v>
      </c>
      <c r="W30" s="147">
        <f t="shared" si="2"/>
        <v>11000</v>
      </c>
      <c r="X30" s="147"/>
    </row>
    <row r="31" spans="1:24" ht="22.5" customHeight="1">
      <c r="A31" s="9">
        <v>23</v>
      </c>
      <c r="B31" s="4" t="s">
        <v>18</v>
      </c>
      <c r="C31" s="61" t="s">
        <v>76</v>
      </c>
      <c r="D31" s="61" t="s">
        <v>77</v>
      </c>
      <c r="E31" s="62">
        <v>2007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3"/>
      <c r="Q31" s="13"/>
      <c r="R31" s="13"/>
      <c r="S31" s="13"/>
      <c r="T31" s="13"/>
      <c r="U31" s="18"/>
      <c r="V31" s="147">
        <v>1</v>
      </c>
      <c r="W31" s="147">
        <f t="shared" si="2"/>
        <v>11000</v>
      </c>
      <c r="X31" s="147"/>
    </row>
    <row r="32" spans="1:24" ht="22.5" customHeight="1">
      <c r="A32" s="9">
        <v>24</v>
      </c>
      <c r="B32" s="4" t="s">
        <v>18</v>
      </c>
      <c r="C32" s="61" t="s">
        <v>76</v>
      </c>
      <c r="D32" s="61" t="s">
        <v>77</v>
      </c>
      <c r="E32" s="62">
        <v>2006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25"/>
      <c r="Q32" s="25"/>
      <c r="R32" s="25"/>
      <c r="S32" s="25"/>
      <c r="T32" s="25"/>
      <c r="U32" s="18"/>
      <c r="V32" s="147">
        <v>1</v>
      </c>
      <c r="W32" s="147">
        <f t="shared" si="2"/>
        <v>11000</v>
      </c>
      <c r="X32" s="147"/>
    </row>
    <row r="33" spans="1:24" ht="22.5" customHeight="1">
      <c r="A33" s="9">
        <v>25</v>
      </c>
      <c r="B33" s="4" t="s">
        <v>18</v>
      </c>
      <c r="C33" s="61" t="s">
        <v>76</v>
      </c>
      <c r="D33" s="61" t="s">
        <v>77</v>
      </c>
      <c r="E33" s="62">
        <v>2005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41"/>
      <c r="Q33" s="41"/>
      <c r="R33" s="41"/>
      <c r="S33" s="41"/>
      <c r="T33" s="41"/>
      <c r="U33" s="18"/>
      <c r="V33" s="147">
        <v>1</v>
      </c>
      <c r="W33" s="147">
        <f t="shared" si="2"/>
        <v>11000</v>
      </c>
      <c r="X33" s="147"/>
    </row>
    <row r="34" spans="1:24" ht="22.5" customHeight="1">
      <c r="A34" s="9">
        <v>26</v>
      </c>
      <c r="B34" s="4" t="s">
        <v>18</v>
      </c>
      <c r="C34" s="61" t="s">
        <v>76</v>
      </c>
      <c r="D34" s="61" t="s">
        <v>77</v>
      </c>
      <c r="E34" s="62">
        <v>2007</v>
      </c>
      <c r="F34" s="40"/>
      <c r="G34" s="40"/>
      <c r="H34" s="40"/>
      <c r="I34" s="12"/>
      <c r="J34" s="40"/>
      <c r="K34" s="40"/>
      <c r="L34" s="40"/>
      <c r="M34" s="40"/>
      <c r="N34" s="40"/>
      <c r="O34" s="40"/>
      <c r="P34" s="41"/>
      <c r="Q34" s="41"/>
      <c r="R34" s="41"/>
      <c r="S34" s="41"/>
      <c r="T34" s="41"/>
      <c r="U34" s="18"/>
      <c r="V34" s="147">
        <v>1</v>
      </c>
      <c r="W34" s="147">
        <f t="shared" si="2"/>
        <v>11000</v>
      </c>
      <c r="X34" s="147"/>
    </row>
    <row r="35" spans="1:24" ht="22.5" customHeight="1">
      <c r="A35" s="9">
        <v>27</v>
      </c>
      <c r="B35" s="4" t="s">
        <v>18</v>
      </c>
      <c r="C35" s="61" t="s">
        <v>76</v>
      </c>
      <c r="D35" s="61" t="s">
        <v>77</v>
      </c>
      <c r="E35" s="62">
        <v>2005</v>
      </c>
      <c r="F35" s="40"/>
      <c r="G35" s="40"/>
      <c r="H35" s="40"/>
      <c r="I35" s="12"/>
      <c r="J35" s="40"/>
      <c r="K35" s="40"/>
      <c r="L35" s="40"/>
      <c r="M35" s="40"/>
      <c r="N35" s="40"/>
      <c r="O35" s="40"/>
      <c r="P35" s="41"/>
      <c r="Q35" s="41"/>
      <c r="R35" s="41"/>
      <c r="S35" s="41"/>
      <c r="T35" s="41"/>
      <c r="U35" s="18"/>
      <c r="V35" s="147">
        <v>1</v>
      </c>
      <c r="W35" s="147">
        <f t="shared" si="2"/>
        <v>11000</v>
      </c>
      <c r="X35" s="147"/>
    </row>
    <row r="36" spans="1:24" ht="22.5" customHeight="1">
      <c r="A36" s="9">
        <v>28</v>
      </c>
      <c r="B36" s="4" t="s">
        <v>18</v>
      </c>
      <c r="C36" s="61" t="s">
        <v>76</v>
      </c>
      <c r="D36" s="61" t="s">
        <v>77</v>
      </c>
      <c r="E36" s="62">
        <v>2004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25"/>
      <c r="Q36" s="25"/>
      <c r="R36" s="25"/>
      <c r="S36" s="25"/>
      <c r="T36" s="25"/>
      <c r="U36" s="18"/>
      <c r="V36" s="147">
        <v>1</v>
      </c>
      <c r="W36" s="147">
        <f t="shared" si="2"/>
        <v>11000</v>
      </c>
      <c r="X36" s="147"/>
    </row>
    <row r="37" spans="1:24" ht="22.5" customHeight="1">
      <c r="A37" s="9">
        <v>29</v>
      </c>
      <c r="B37" s="4" t="s">
        <v>18</v>
      </c>
      <c r="C37" s="61" t="s">
        <v>76</v>
      </c>
      <c r="D37" s="61" t="s">
        <v>77</v>
      </c>
      <c r="E37" s="62">
        <v>2007</v>
      </c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25"/>
      <c r="Q37" s="25"/>
      <c r="R37" s="25"/>
      <c r="S37" s="25"/>
      <c r="T37" s="25"/>
      <c r="U37" s="18"/>
      <c r="V37" s="147">
        <v>1</v>
      </c>
      <c r="W37" s="147">
        <f t="shared" si="2"/>
        <v>11000</v>
      </c>
      <c r="X37" s="147"/>
    </row>
    <row r="38" spans="1:24" ht="22.5" customHeight="1">
      <c r="A38" s="9">
        <v>30</v>
      </c>
      <c r="B38" s="4" t="s">
        <v>18</v>
      </c>
      <c r="C38" s="61" t="s">
        <v>30</v>
      </c>
      <c r="D38" s="61">
        <v>31105</v>
      </c>
      <c r="E38" s="62">
        <v>2007</v>
      </c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25"/>
      <c r="Q38" s="25"/>
      <c r="R38" s="25"/>
      <c r="S38" s="25"/>
      <c r="T38" s="25"/>
      <c r="U38" s="18"/>
      <c r="V38" s="147">
        <v>1</v>
      </c>
      <c r="W38" s="147">
        <f t="shared" si="2"/>
        <v>11000</v>
      </c>
      <c r="X38" s="147"/>
    </row>
    <row r="39" spans="1:24" ht="22.5" customHeight="1">
      <c r="A39" s="9">
        <v>31</v>
      </c>
      <c r="B39" s="4" t="s">
        <v>18</v>
      </c>
      <c r="C39" s="61" t="s">
        <v>30</v>
      </c>
      <c r="D39" s="61">
        <v>31105</v>
      </c>
      <c r="E39" s="62">
        <v>1999</v>
      </c>
      <c r="F39" s="60"/>
      <c r="G39" s="34"/>
      <c r="H39" s="43"/>
      <c r="I39" s="60"/>
      <c r="J39" s="60"/>
      <c r="K39" s="60"/>
      <c r="L39" s="60"/>
      <c r="M39" s="60"/>
      <c r="N39" s="60"/>
      <c r="O39" s="60"/>
      <c r="P39" s="25"/>
      <c r="Q39" s="25"/>
      <c r="R39" s="25"/>
      <c r="S39" s="25"/>
      <c r="T39" s="25"/>
      <c r="U39" s="18"/>
      <c r="V39" s="147">
        <v>1</v>
      </c>
      <c r="W39" s="147">
        <f t="shared" si="2"/>
        <v>11000</v>
      </c>
      <c r="X39" s="147"/>
    </row>
    <row r="40" spans="1:24" ht="22.5" customHeight="1">
      <c r="A40" s="9">
        <v>32</v>
      </c>
      <c r="B40" s="4" t="s">
        <v>18</v>
      </c>
      <c r="C40" s="61" t="s">
        <v>31</v>
      </c>
      <c r="D40" s="61">
        <v>315195</v>
      </c>
      <c r="E40" s="62">
        <v>2007</v>
      </c>
      <c r="F40" s="60"/>
      <c r="G40" s="60"/>
      <c r="H40" s="42"/>
      <c r="I40" s="60"/>
      <c r="J40" s="60"/>
      <c r="K40" s="60"/>
      <c r="L40" s="60"/>
      <c r="M40" s="60"/>
      <c r="N40" s="60"/>
      <c r="O40" s="60"/>
      <c r="P40" s="25"/>
      <c r="Q40" s="25"/>
      <c r="R40" s="25"/>
      <c r="S40" s="25"/>
      <c r="T40" s="25"/>
      <c r="U40" s="18"/>
      <c r="V40" s="147">
        <v>1</v>
      </c>
      <c r="W40" s="147">
        <f t="shared" si="2"/>
        <v>11000</v>
      </c>
      <c r="X40" s="147"/>
    </row>
    <row r="41" spans="1:24" ht="22.5" customHeight="1">
      <c r="A41" s="9">
        <v>33</v>
      </c>
      <c r="B41" s="4" t="s">
        <v>0</v>
      </c>
      <c r="C41" s="61" t="s">
        <v>69</v>
      </c>
      <c r="D41" s="61">
        <v>232900</v>
      </c>
      <c r="E41" s="62">
        <v>2012</v>
      </c>
      <c r="F41" s="60"/>
      <c r="G41" s="60"/>
      <c r="H41" s="60"/>
      <c r="I41" s="17"/>
      <c r="J41" s="60"/>
      <c r="K41" s="60"/>
      <c r="L41" s="60"/>
      <c r="M41" s="60"/>
      <c r="N41" s="60"/>
      <c r="O41" s="60"/>
      <c r="P41" s="25"/>
      <c r="Q41" s="25"/>
      <c r="R41" s="25"/>
      <c r="S41" s="25"/>
      <c r="T41" s="25"/>
      <c r="U41" s="18"/>
      <c r="V41" s="147">
        <v>1</v>
      </c>
      <c r="W41" s="147">
        <f t="shared" si="2"/>
        <v>11000</v>
      </c>
      <c r="X41" s="147"/>
    </row>
    <row r="42" spans="1:24" ht="22.5" customHeight="1">
      <c r="A42" s="9">
        <v>34</v>
      </c>
      <c r="B42" s="4" t="s">
        <v>0</v>
      </c>
      <c r="C42" s="61" t="s">
        <v>33</v>
      </c>
      <c r="D42" s="61">
        <v>232900</v>
      </c>
      <c r="E42" s="62">
        <v>2012</v>
      </c>
      <c r="F42" s="60"/>
      <c r="G42" s="60"/>
      <c r="H42" s="35"/>
      <c r="I42" s="36"/>
      <c r="J42" s="60"/>
      <c r="K42" s="60"/>
      <c r="L42" s="60"/>
      <c r="M42" s="60"/>
      <c r="N42" s="60"/>
      <c r="O42" s="60"/>
      <c r="P42" s="25"/>
      <c r="Q42" s="25"/>
      <c r="R42" s="25"/>
      <c r="S42" s="25"/>
      <c r="T42" s="25"/>
      <c r="U42" s="18"/>
      <c r="V42" s="147">
        <v>1</v>
      </c>
      <c r="W42" s="147">
        <f t="shared" si="2"/>
        <v>11000</v>
      </c>
      <c r="X42" s="147"/>
    </row>
    <row r="43" spans="1:24" ht="22.5" customHeight="1">
      <c r="A43" s="9">
        <v>35</v>
      </c>
      <c r="B43" s="61" t="s">
        <v>110</v>
      </c>
      <c r="C43" s="61" t="s">
        <v>44</v>
      </c>
      <c r="D43" s="61" t="s">
        <v>45</v>
      </c>
      <c r="E43" s="62">
        <v>2006</v>
      </c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25"/>
      <c r="Q43" s="25"/>
      <c r="R43" s="25"/>
      <c r="S43" s="25"/>
      <c r="T43" s="25"/>
      <c r="U43" s="18"/>
      <c r="V43" s="147">
        <v>1</v>
      </c>
      <c r="W43" s="147">
        <f t="shared" si="2"/>
        <v>11000</v>
      </c>
      <c r="X43" s="147"/>
    </row>
    <row r="44" spans="1:24" ht="22.5" customHeight="1">
      <c r="A44" s="9">
        <v>36</v>
      </c>
      <c r="B44" s="63" t="s">
        <v>25</v>
      </c>
      <c r="C44" s="61" t="s">
        <v>78</v>
      </c>
      <c r="D44" s="61" t="s">
        <v>81</v>
      </c>
      <c r="E44" s="62">
        <v>2000</v>
      </c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25"/>
      <c r="Q44" s="25"/>
      <c r="R44" s="25"/>
      <c r="S44" s="25"/>
      <c r="T44" s="25"/>
      <c r="U44" s="18"/>
      <c r="V44" s="147">
        <v>1</v>
      </c>
      <c r="W44" s="147">
        <f t="shared" si="2"/>
        <v>11000</v>
      </c>
      <c r="X44" s="147"/>
    </row>
    <row r="45" spans="1:24" ht="22.5" customHeight="1">
      <c r="A45" s="9">
        <v>38</v>
      </c>
      <c r="B45" s="63" t="s">
        <v>82</v>
      </c>
      <c r="C45" s="61" t="s">
        <v>30</v>
      </c>
      <c r="D45" s="61">
        <v>32213</v>
      </c>
      <c r="E45" s="62">
        <v>2007</v>
      </c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25"/>
      <c r="Q45" s="25"/>
      <c r="R45" s="25"/>
      <c r="S45" s="25"/>
      <c r="T45" s="25"/>
      <c r="U45" s="18"/>
      <c r="V45" s="147">
        <v>1</v>
      </c>
      <c r="W45" s="147">
        <f t="shared" si="2"/>
        <v>11000</v>
      </c>
      <c r="X45" s="147"/>
    </row>
    <row r="46" spans="1:24" ht="22.5" customHeight="1">
      <c r="A46" s="9">
        <v>45</v>
      </c>
      <c r="B46" s="63" t="s">
        <v>22</v>
      </c>
      <c r="C46" s="61" t="s">
        <v>30</v>
      </c>
      <c r="D46" s="61">
        <v>39641</v>
      </c>
      <c r="E46" s="62">
        <v>1995</v>
      </c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25"/>
      <c r="Q46" s="25"/>
      <c r="R46" s="25"/>
      <c r="S46" s="25"/>
      <c r="T46" s="25"/>
      <c r="U46" s="18"/>
      <c r="V46" s="147">
        <v>1</v>
      </c>
      <c r="W46" s="147">
        <f t="shared" si="2"/>
        <v>11000</v>
      </c>
      <c r="X46" s="147"/>
    </row>
    <row r="47" spans="1:24" ht="22.5" customHeight="1">
      <c r="A47" s="9">
        <v>48</v>
      </c>
      <c r="B47" s="63" t="s">
        <v>83</v>
      </c>
      <c r="C47" s="61" t="s">
        <v>30</v>
      </c>
      <c r="D47" s="61">
        <v>322132</v>
      </c>
      <c r="E47" s="62">
        <v>2001</v>
      </c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25"/>
      <c r="Q47" s="25"/>
      <c r="R47" s="25"/>
      <c r="S47" s="25"/>
      <c r="T47" s="25"/>
      <c r="U47" s="18"/>
      <c r="V47" s="147">
        <v>1</v>
      </c>
      <c r="W47" s="147">
        <f t="shared" si="2"/>
        <v>11000</v>
      </c>
      <c r="X47" s="147"/>
    </row>
    <row r="48" spans="1:24" s="55" customFormat="1" ht="22.5" customHeight="1">
      <c r="A48" s="9">
        <v>49</v>
      </c>
      <c r="B48" s="64" t="s">
        <v>94</v>
      </c>
      <c r="C48" s="64" t="s">
        <v>30</v>
      </c>
      <c r="D48" s="64">
        <v>2217</v>
      </c>
      <c r="E48" s="68">
        <v>2009</v>
      </c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52"/>
      <c r="Q48" s="52"/>
      <c r="R48" s="52"/>
      <c r="S48" s="52"/>
      <c r="T48" s="52"/>
      <c r="U48" s="53"/>
      <c r="V48" s="148">
        <v>1</v>
      </c>
      <c r="W48" s="147">
        <f t="shared" si="2"/>
        <v>11000</v>
      </c>
      <c r="X48" s="148"/>
    </row>
    <row r="49" spans="1:24" ht="22.5" customHeight="1">
      <c r="A49" s="9">
        <v>50</v>
      </c>
      <c r="B49" s="63" t="s">
        <v>84</v>
      </c>
      <c r="C49" s="61" t="s">
        <v>30</v>
      </c>
      <c r="D49" s="61">
        <v>2705</v>
      </c>
      <c r="E49" s="62">
        <v>2002</v>
      </c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25"/>
      <c r="Q49" s="25"/>
      <c r="R49" s="25"/>
      <c r="S49" s="25"/>
      <c r="T49" s="25"/>
      <c r="U49" s="18"/>
      <c r="V49" s="147">
        <v>1</v>
      </c>
      <c r="W49" s="147">
        <f t="shared" si="2"/>
        <v>11000</v>
      </c>
      <c r="X49" s="147"/>
    </row>
    <row r="50" spans="1:24" ht="22.5" customHeight="1">
      <c r="A50" s="9">
        <v>51</v>
      </c>
      <c r="B50" s="63" t="s">
        <v>85</v>
      </c>
      <c r="C50" s="61" t="s">
        <v>30</v>
      </c>
      <c r="D50" s="61">
        <v>33086</v>
      </c>
      <c r="E50" s="62">
        <v>2005</v>
      </c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25"/>
      <c r="Q50" s="25"/>
      <c r="R50" s="25"/>
      <c r="S50" s="25"/>
      <c r="T50" s="25"/>
      <c r="U50" s="18"/>
      <c r="V50" s="147">
        <v>1</v>
      </c>
      <c r="W50" s="147">
        <f t="shared" si="2"/>
        <v>11000</v>
      </c>
      <c r="X50" s="147"/>
    </row>
    <row r="51" spans="1:24" ht="22.5" customHeight="1">
      <c r="A51" s="9">
        <v>52</v>
      </c>
      <c r="B51" s="164" t="s">
        <v>86</v>
      </c>
      <c r="C51" s="132" t="s">
        <v>66</v>
      </c>
      <c r="D51" s="132" t="s">
        <v>87</v>
      </c>
      <c r="E51" s="156">
        <v>2005</v>
      </c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59"/>
      <c r="Q51" s="159"/>
      <c r="R51" s="159"/>
      <c r="S51" s="159"/>
      <c r="T51" s="159"/>
      <c r="U51" s="137"/>
      <c r="V51" s="157">
        <v>1</v>
      </c>
      <c r="W51" s="147">
        <f t="shared" si="2"/>
        <v>11000</v>
      </c>
      <c r="X51" s="147">
        <v>1</v>
      </c>
    </row>
    <row r="52" spans="1:24" ht="22.5" customHeight="1">
      <c r="A52" s="9">
        <v>53</v>
      </c>
      <c r="B52" s="160" t="s">
        <v>23</v>
      </c>
      <c r="C52" s="161" t="s">
        <v>135</v>
      </c>
      <c r="D52" s="161">
        <v>433360</v>
      </c>
      <c r="E52" s="134">
        <v>1996</v>
      </c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59"/>
      <c r="Q52" s="159"/>
      <c r="R52" s="159"/>
      <c r="S52" s="159"/>
      <c r="T52" s="159"/>
      <c r="U52" s="137"/>
      <c r="V52" s="157">
        <v>1</v>
      </c>
      <c r="W52" s="147">
        <f t="shared" si="2"/>
        <v>11000</v>
      </c>
      <c r="X52" s="147">
        <v>1</v>
      </c>
    </row>
    <row r="53" spans="1:24" ht="22.5" customHeight="1">
      <c r="A53" s="9">
        <v>54</v>
      </c>
      <c r="B53" s="132" t="s">
        <v>88</v>
      </c>
      <c r="C53" s="132" t="s">
        <v>42</v>
      </c>
      <c r="D53" s="132" t="s">
        <v>89</v>
      </c>
      <c r="E53" s="156">
        <v>2005</v>
      </c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59"/>
      <c r="Q53" s="159"/>
      <c r="R53" s="159"/>
      <c r="S53" s="159"/>
      <c r="T53" s="159"/>
      <c r="U53" s="137"/>
      <c r="V53" s="157">
        <v>1</v>
      </c>
      <c r="W53" s="147">
        <f t="shared" si="2"/>
        <v>11000</v>
      </c>
      <c r="X53" s="147">
        <v>1</v>
      </c>
    </row>
    <row r="54" spans="1:24" ht="22.5" customHeight="1">
      <c r="A54" s="9">
        <v>55</v>
      </c>
      <c r="B54" s="132" t="s">
        <v>90</v>
      </c>
      <c r="C54" s="132" t="s">
        <v>91</v>
      </c>
      <c r="D54" s="162"/>
      <c r="E54" s="156">
        <v>2011</v>
      </c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59"/>
      <c r="Q54" s="159"/>
      <c r="R54" s="159"/>
      <c r="S54" s="159"/>
      <c r="T54" s="159"/>
      <c r="U54" s="137"/>
      <c r="V54" s="157">
        <v>1</v>
      </c>
      <c r="W54" s="147">
        <f t="shared" si="2"/>
        <v>11000</v>
      </c>
      <c r="X54" s="147">
        <v>1</v>
      </c>
    </row>
    <row r="55" spans="1:24" ht="22.5" customHeight="1">
      <c r="A55" s="9">
        <v>56</v>
      </c>
      <c r="B55" s="132" t="s">
        <v>92</v>
      </c>
      <c r="C55" s="132" t="s">
        <v>46</v>
      </c>
      <c r="D55" s="132" t="s">
        <v>93</v>
      </c>
      <c r="E55" s="156">
        <v>2007</v>
      </c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59"/>
      <c r="Q55" s="159"/>
      <c r="R55" s="159"/>
      <c r="S55" s="159"/>
      <c r="T55" s="159"/>
      <c r="U55" s="137"/>
      <c r="V55" s="157">
        <v>1</v>
      </c>
      <c r="W55" s="147">
        <f t="shared" si="2"/>
        <v>11000</v>
      </c>
      <c r="X55" s="147">
        <v>1</v>
      </c>
    </row>
    <row r="56" spans="1:24" ht="22.5" customHeight="1">
      <c r="A56" s="9">
        <v>57</v>
      </c>
      <c r="B56" s="132" t="s">
        <v>95</v>
      </c>
      <c r="C56" s="132" t="s">
        <v>32</v>
      </c>
      <c r="D56" s="132">
        <v>53213</v>
      </c>
      <c r="E56" s="156">
        <v>1996</v>
      </c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59"/>
      <c r="Q56" s="159"/>
      <c r="R56" s="159"/>
      <c r="S56" s="159"/>
      <c r="T56" s="159"/>
      <c r="U56" s="137"/>
      <c r="V56" s="157">
        <v>1</v>
      </c>
      <c r="W56" s="147">
        <f t="shared" si="2"/>
        <v>11000</v>
      </c>
      <c r="X56" s="147">
        <v>1</v>
      </c>
    </row>
    <row r="57" spans="1:24" ht="22.5" customHeight="1">
      <c r="A57" s="9">
        <v>58</v>
      </c>
      <c r="B57" s="132" t="s">
        <v>96</v>
      </c>
      <c r="C57" s="132" t="s">
        <v>64</v>
      </c>
      <c r="D57" s="132">
        <v>35714</v>
      </c>
      <c r="E57" s="156">
        <v>2005</v>
      </c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59"/>
      <c r="Q57" s="159"/>
      <c r="R57" s="159"/>
      <c r="S57" s="159"/>
      <c r="T57" s="159"/>
      <c r="U57" s="137"/>
      <c r="V57" s="157">
        <v>1</v>
      </c>
      <c r="W57" s="147">
        <f t="shared" si="2"/>
        <v>11000</v>
      </c>
      <c r="X57" s="147">
        <v>1</v>
      </c>
    </row>
    <row r="58" spans="1:24" s="44" customFormat="1" ht="22.5" customHeight="1">
      <c r="A58" s="9">
        <v>59</v>
      </c>
      <c r="B58" s="132" t="s">
        <v>97</v>
      </c>
      <c r="C58" s="132" t="s">
        <v>98</v>
      </c>
      <c r="D58" s="132" t="s">
        <v>99</v>
      </c>
      <c r="E58" s="156">
        <v>2004</v>
      </c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59"/>
      <c r="Q58" s="159"/>
      <c r="R58" s="159"/>
      <c r="S58" s="159"/>
      <c r="T58" s="159"/>
      <c r="U58" s="137"/>
      <c r="V58" s="163">
        <v>1</v>
      </c>
      <c r="W58" s="147">
        <f t="shared" si="2"/>
        <v>11000</v>
      </c>
      <c r="X58" s="147">
        <v>1</v>
      </c>
    </row>
    <row r="59" spans="1:24" ht="22.5" customHeight="1">
      <c r="A59" s="9">
        <v>60</v>
      </c>
      <c r="B59" s="132" t="s">
        <v>100</v>
      </c>
      <c r="C59" s="132" t="s">
        <v>42</v>
      </c>
      <c r="D59" s="132">
        <v>433360</v>
      </c>
      <c r="E59" s="156">
        <v>1996</v>
      </c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59"/>
      <c r="Q59" s="159"/>
      <c r="R59" s="159"/>
      <c r="S59" s="159"/>
      <c r="T59" s="159"/>
      <c r="U59" s="137"/>
      <c r="V59" s="157">
        <v>1</v>
      </c>
      <c r="W59" s="147">
        <f t="shared" si="2"/>
        <v>11000</v>
      </c>
      <c r="X59" s="147">
        <v>1</v>
      </c>
    </row>
    <row r="60" spans="1:24" ht="22.5" customHeight="1">
      <c r="A60" s="9">
        <v>61</v>
      </c>
      <c r="B60" s="132" t="s">
        <v>101</v>
      </c>
      <c r="C60" s="132" t="s">
        <v>65</v>
      </c>
      <c r="D60" s="132">
        <v>433110</v>
      </c>
      <c r="E60" s="156">
        <v>2006</v>
      </c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6"/>
      <c r="Q60" s="136"/>
      <c r="R60" s="136"/>
      <c r="S60" s="136"/>
      <c r="T60" s="136"/>
      <c r="U60" s="137"/>
      <c r="V60" s="157">
        <v>1</v>
      </c>
      <c r="W60" s="147">
        <f t="shared" si="2"/>
        <v>11000</v>
      </c>
      <c r="X60" s="147">
        <v>1</v>
      </c>
    </row>
    <row r="61" spans="1:24" ht="22.5" customHeight="1">
      <c r="A61" s="9">
        <v>63</v>
      </c>
      <c r="B61" s="132" t="s">
        <v>19</v>
      </c>
      <c r="C61" s="132" t="s">
        <v>42</v>
      </c>
      <c r="D61" s="132">
        <v>433360</v>
      </c>
      <c r="E61" s="156">
        <v>2006</v>
      </c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6"/>
      <c r="Q61" s="136"/>
      <c r="R61" s="136"/>
      <c r="S61" s="136"/>
      <c r="T61" s="136"/>
      <c r="U61" s="137"/>
      <c r="V61" s="157">
        <v>1</v>
      </c>
      <c r="W61" s="147">
        <f t="shared" si="2"/>
        <v>11000</v>
      </c>
      <c r="X61" s="147">
        <v>1</v>
      </c>
    </row>
    <row r="62" spans="1:24" ht="22.5" customHeight="1">
      <c r="A62" s="9">
        <v>64</v>
      </c>
      <c r="B62" s="132" t="s">
        <v>102</v>
      </c>
      <c r="C62" s="132" t="s">
        <v>42</v>
      </c>
      <c r="D62" s="132">
        <v>431610</v>
      </c>
      <c r="E62" s="156">
        <v>1990</v>
      </c>
      <c r="F62" s="135"/>
      <c r="G62" s="135"/>
      <c r="H62" s="135"/>
      <c r="I62" s="135"/>
      <c r="J62" s="135"/>
      <c r="K62" s="135"/>
      <c r="L62" s="135"/>
      <c r="M62" s="135"/>
      <c r="N62" s="135"/>
      <c r="O62" s="135"/>
      <c r="P62" s="136"/>
      <c r="Q62" s="136"/>
      <c r="R62" s="136"/>
      <c r="S62" s="136"/>
      <c r="T62" s="136"/>
      <c r="U62" s="137"/>
      <c r="V62" s="157">
        <v>1</v>
      </c>
      <c r="W62" s="147">
        <f t="shared" si="2"/>
        <v>11000</v>
      </c>
      <c r="X62" s="147">
        <v>1</v>
      </c>
    </row>
    <row r="63" spans="1:24" ht="22.5" customHeight="1">
      <c r="A63" s="9">
        <v>65</v>
      </c>
      <c r="B63" s="132" t="s">
        <v>106</v>
      </c>
      <c r="C63" s="132" t="s">
        <v>42</v>
      </c>
      <c r="D63" s="132" t="s">
        <v>107</v>
      </c>
      <c r="E63" s="156">
        <v>1998</v>
      </c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6"/>
      <c r="Q63" s="136"/>
      <c r="R63" s="136"/>
      <c r="S63" s="136"/>
      <c r="T63" s="136"/>
      <c r="U63" s="137"/>
      <c r="V63" s="157">
        <v>1</v>
      </c>
      <c r="W63" s="147">
        <f t="shared" si="2"/>
        <v>11000</v>
      </c>
      <c r="X63" s="147">
        <v>1</v>
      </c>
    </row>
    <row r="64" spans="1:24" ht="22.5" customHeight="1">
      <c r="A64" s="9">
        <v>66</v>
      </c>
      <c r="B64" s="61" t="s">
        <v>0</v>
      </c>
      <c r="C64" s="61" t="s">
        <v>30</v>
      </c>
      <c r="D64" s="61" t="s">
        <v>103</v>
      </c>
      <c r="E64" s="62">
        <v>2011</v>
      </c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26"/>
      <c r="Q64" s="26"/>
      <c r="R64" s="26"/>
      <c r="S64" s="26"/>
      <c r="T64" s="26"/>
      <c r="U64" s="18"/>
      <c r="V64" s="147">
        <v>1</v>
      </c>
      <c r="W64" s="147">
        <f t="shared" si="2"/>
        <v>11000</v>
      </c>
      <c r="X64" s="147"/>
    </row>
    <row r="65" spans="1:24" ht="22.5" customHeight="1">
      <c r="A65" s="9">
        <v>67</v>
      </c>
      <c r="B65" s="132" t="s">
        <v>104</v>
      </c>
      <c r="C65" s="132" t="s">
        <v>47</v>
      </c>
      <c r="D65" s="132">
        <v>543302</v>
      </c>
      <c r="E65" s="156">
        <v>2007</v>
      </c>
      <c r="F65" s="135"/>
      <c r="G65" s="135"/>
      <c r="H65" s="135"/>
      <c r="I65" s="135"/>
      <c r="J65" s="135"/>
      <c r="K65" s="135"/>
      <c r="L65" s="135"/>
      <c r="M65" s="135"/>
      <c r="N65" s="135"/>
      <c r="O65" s="135"/>
      <c r="P65" s="136"/>
      <c r="Q65" s="136"/>
      <c r="R65" s="136"/>
      <c r="S65" s="136"/>
      <c r="T65" s="136"/>
      <c r="U65" s="137"/>
      <c r="V65" s="157">
        <v>1</v>
      </c>
      <c r="W65" s="147">
        <f t="shared" si="2"/>
        <v>11000</v>
      </c>
      <c r="X65" s="147">
        <v>1</v>
      </c>
    </row>
    <row r="66" spans="1:24" ht="22.5" customHeight="1">
      <c r="A66" s="9">
        <v>68</v>
      </c>
      <c r="B66" s="132" t="s">
        <v>105</v>
      </c>
      <c r="C66" s="132" t="s">
        <v>32</v>
      </c>
      <c r="D66" s="132">
        <v>541150</v>
      </c>
      <c r="E66" s="156">
        <v>2002</v>
      </c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6"/>
      <c r="Q66" s="136"/>
      <c r="R66" s="136"/>
      <c r="S66" s="136"/>
      <c r="T66" s="136"/>
      <c r="U66" s="137"/>
      <c r="V66" s="157">
        <v>1</v>
      </c>
      <c r="W66" s="147">
        <f t="shared" si="2"/>
        <v>11000</v>
      </c>
      <c r="X66" s="147">
        <v>1</v>
      </c>
    </row>
    <row r="67" spans="1:24" ht="22.5" customHeight="1">
      <c r="A67" s="9">
        <v>69</v>
      </c>
      <c r="B67" s="132" t="s">
        <v>0</v>
      </c>
      <c r="C67" s="132" t="s">
        <v>32</v>
      </c>
      <c r="D67" s="132">
        <v>53212</v>
      </c>
      <c r="E67" s="156">
        <v>1995</v>
      </c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6"/>
      <c r="Q67" s="136"/>
      <c r="R67" s="136"/>
      <c r="S67" s="136"/>
      <c r="T67" s="136"/>
      <c r="U67" s="137"/>
      <c r="V67" s="157">
        <v>1</v>
      </c>
      <c r="W67" s="147">
        <f t="shared" si="2"/>
        <v>11000</v>
      </c>
      <c r="X67" s="147">
        <v>1</v>
      </c>
    </row>
    <row r="68" spans="1:24" ht="22.5" customHeight="1">
      <c r="A68" s="9">
        <v>70</v>
      </c>
      <c r="B68" s="132" t="s">
        <v>108</v>
      </c>
      <c r="C68" s="132" t="s">
        <v>32</v>
      </c>
      <c r="D68" s="132">
        <v>652000</v>
      </c>
      <c r="E68" s="156">
        <v>2004</v>
      </c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6"/>
      <c r="Q68" s="136"/>
      <c r="R68" s="136"/>
      <c r="S68" s="136"/>
      <c r="T68" s="136"/>
      <c r="U68" s="137"/>
      <c r="V68" s="157">
        <v>1</v>
      </c>
      <c r="W68" s="147">
        <f t="shared" si="2"/>
        <v>11000</v>
      </c>
      <c r="X68" s="147">
        <v>1</v>
      </c>
    </row>
    <row r="69" spans="1:24" ht="22.5" customHeight="1">
      <c r="A69" s="9">
        <v>71</v>
      </c>
      <c r="B69" s="132" t="s">
        <v>108</v>
      </c>
      <c r="C69" s="132" t="s">
        <v>32</v>
      </c>
      <c r="D69" s="132">
        <v>55111</v>
      </c>
      <c r="E69" s="156">
        <v>1993</v>
      </c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6"/>
      <c r="Q69" s="136"/>
      <c r="R69" s="136"/>
      <c r="S69" s="136"/>
      <c r="T69" s="136"/>
      <c r="U69" s="137"/>
      <c r="V69" s="157">
        <v>1</v>
      </c>
      <c r="W69" s="147">
        <f t="shared" si="2"/>
        <v>11000</v>
      </c>
      <c r="X69" s="147">
        <v>1</v>
      </c>
    </row>
    <row r="70" spans="1:24" ht="22.5" customHeight="1">
      <c r="A70" s="9">
        <v>72</v>
      </c>
      <c r="B70" s="132" t="s">
        <v>108</v>
      </c>
      <c r="C70" s="132" t="s">
        <v>32</v>
      </c>
      <c r="D70" s="132" t="s">
        <v>109</v>
      </c>
      <c r="E70" s="156">
        <v>2006</v>
      </c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6"/>
      <c r="Q70" s="136"/>
      <c r="R70" s="136"/>
      <c r="S70" s="136"/>
      <c r="T70" s="136"/>
      <c r="U70" s="137"/>
      <c r="V70" s="157">
        <v>1</v>
      </c>
      <c r="W70" s="147">
        <f t="shared" si="2"/>
        <v>11000</v>
      </c>
      <c r="X70" s="147">
        <v>1</v>
      </c>
    </row>
    <row r="71" spans="1:24" ht="22.5" customHeight="1">
      <c r="A71" s="9">
        <v>86</v>
      </c>
      <c r="B71" s="61" t="s">
        <v>24</v>
      </c>
      <c r="C71" s="61" t="s">
        <v>30</v>
      </c>
      <c r="D71" s="61">
        <v>6614</v>
      </c>
      <c r="E71" s="62">
        <v>1990</v>
      </c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26"/>
      <c r="Q71" s="26"/>
      <c r="R71" s="26"/>
      <c r="S71" s="26"/>
      <c r="T71" s="26"/>
      <c r="U71" s="18"/>
      <c r="V71" s="147">
        <v>1</v>
      </c>
      <c r="W71" s="147">
        <f t="shared" si="2"/>
        <v>11000</v>
      </c>
      <c r="X71" s="147"/>
    </row>
    <row r="72" spans="1:24" ht="22.5" customHeight="1">
      <c r="A72" s="9">
        <v>87</v>
      </c>
      <c r="B72" s="61" t="s">
        <v>0</v>
      </c>
      <c r="C72" s="61" t="s">
        <v>31</v>
      </c>
      <c r="D72" s="61">
        <v>390945</v>
      </c>
      <c r="E72" s="62">
        <v>2013</v>
      </c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26"/>
      <c r="Q72" s="26"/>
      <c r="R72" s="26"/>
      <c r="S72" s="26"/>
      <c r="T72" s="26"/>
      <c r="U72" s="18"/>
      <c r="V72" s="147">
        <v>1</v>
      </c>
      <c r="W72" s="147">
        <f t="shared" si="2"/>
        <v>11000</v>
      </c>
      <c r="X72" s="147"/>
    </row>
    <row r="73" spans="1:24" ht="22.5" customHeight="1">
      <c r="A73" s="9">
        <v>88</v>
      </c>
      <c r="B73" s="64" t="s">
        <v>24</v>
      </c>
      <c r="C73" s="103" t="s">
        <v>31</v>
      </c>
      <c r="D73" s="103">
        <v>390995</v>
      </c>
      <c r="E73" s="74">
        <v>2015</v>
      </c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26"/>
      <c r="Q73" s="26"/>
      <c r="R73" s="26"/>
      <c r="S73" s="26"/>
      <c r="T73" s="26"/>
      <c r="U73" s="18"/>
      <c r="V73" s="147">
        <v>1</v>
      </c>
      <c r="W73" s="147">
        <f t="shared" si="2"/>
        <v>11000</v>
      </c>
      <c r="X73" s="147"/>
    </row>
    <row r="74" spans="1:24" ht="22.5" customHeight="1">
      <c r="A74" s="9">
        <v>89</v>
      </c>
      <c r="B74" s="61" t="s">
        <v>111</v>
      </c>
      <c r="C74" s="61" t="s">
        <v>31</v>
      </c>
      <c r="D74" s="61">
        <v>374195</v>
      </c>
      <c r="E74" s="62">
        <v>2010</v>
      </c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26"/>
      <c r="Q74" s="26"/>
      <c r="R74" s="26"/>
      <c r="S74" s="26"/>
      <c r="T74" s="26"/>
      <c r="U74" s="18"/>
      <c r="V74" s="147">
        <v>1</v>
      </c>
      <c r="W74" s="147">
        <f t="shared" si="2"/>
        <v>11000</v>
      </c>
      <c r="X74" s="147"/>
    </row>
    <row r="75" spans="1:24" ht="22.5" customHeight="1">
      <c r="A75" s="9">
        <v>90</v>
      </c>
      <c r="B75" s="61" t="s">
        <v>0</v>
      </c>
      <c r="C75" s="61" t="s">
        <v>31</v>
      </c>
      <c r="D75" s="61">
        <v>390994</v>
      </c>
      <c r="E75" s="62">
        <v>2007</v>
      </c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26"/>
      <c r="Q75" s="26"/>
      <c r="R75" s="26"/>
      <c r="S75" s="26"/>
      <c r="T75" s="26"/>
      <c r="U75" s="18"/>
      <c r="V75" s="147">
        <v>1</v>
      </c>
      <c r="W75" s="147">
        <f t="shared" si="2"/>
        <v>11000</v>
      </c>
      <c r="X75" s="147"/>
    </row>
    <row r="76" spans="1:24" ht="22.5" customHeight="1">
      <c r="A76" s="9">
        <v>91</v>
      </c>
      <c r="B76" s="61" t="s">
        <v>111</v>
      </c>
      <c r="C76" s="61" t="s">
        <v>31</v>
      </c>
      <c r="D76" s="61">
        <v>390945</v>
      </c>
      <c r="E76" s="62">
        <v>2012</v>
      </c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26"/>
      <c r="Q76" s="26"/>
      <c r="R76" s="26"/>
      <c r="S76" s="26"/>
      <c r="T76" s="26"/>
      <c r="U76" s="18"/>
      <c r="V76" s="147">
        <v>1</v>
      </c>
      <c r="W76" s="147">
        <f t="shared" si="2"/>
        <v>11000</v>
      </c>
      <c r="X76" s="147"/>
    </row>
    <row r="77" spans="1:24" ht="22.5" customHeight="1">
      <c r="A77" s="9">
        <v>92</v>
      </c>
      <c r="B77" s="61" t="s">
        <v>111</v>
      </c>
      <c r="C77" s="61" t="s">
        <v>31</v>
      </c>
      <c r="D77" s="61">
        <v>390945</v>
      </c>
      <c r="E77" s="62">
        <v>2012</v>
      </c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26"/>
      <c r="Q77" s="26"/>
      <c r="R77" s="26"/>
      <c r="S77" s="26"/>
      <c r="T77" s="26"/>
      <c r="U77" s="18"/>
      <c r="V77" s="147">
        <v>1</v>
      </c>
      <c r="W77" s="147">
        <f t="shared" ref="W77:W140" si="3">V77*11000</f>
        <v>11000</v>
      </c>
      <c r="X77" s="147"/>
    </row>
    <row r="78" spans="1:24" ht="22.5" customHeight="1">
      <c r="A78" s="9">
        <v>93</v>
      </c>
      <c r="B78" s="61" t="s">
        <v>111</v>
      </c>
      <c r="C78" s="61" t="s">
        <v>31</v>
      </c>
      <c r="D78" s="61">
        <v>390945</v>
      </c>
      <c r="E78" s="62">
        <v>2012</v>
      </c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26"/>
      <c r="Q78" s="26"/>
      <c r="R78" s="26"/>
      <c r="S78" s="26"/>
      <c r="T78" s="26"/>
      <c r="U78" s="18"/>
      <c r="V78" s="147">
        <v>1</v>
      </c>
      <c r="W78" s="147">
        <f t="shared" si="3"/>
        <v>11000</v>
      </c>
      <c r="X78" s="147"/>
    </row>
    <row r="79" spans="1:24" ht="22.5" customHeight="1">
      <c r="A79" s="9">
        <v>94</v>
      </c>
      <c r="B79" s="61" t="s">
        <v>0</v>
      </c>
      <c r="C79" s="61" t="s">
        <v>31</v>
      </c>
      <c r="D79" s="61">
        <v>330364</v>
      </c>
      <c r="E79" s="62">
        <v>2007</v>
      </c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26"/>
      <c r="Q79" s="26"/>
      <c r="R79" s="26"/>
      <c r="S79" s="26"/>
      <c r="T79" s="26"/>
      <c r="U79" s="18"/>
      <c r="V79" s="147">
        <v>1</v>
      </c>
      <c r="W79" s="147">
        <f t="shared" si="3"/>
        <v>11000</v>
      </c>
      <c r="X79" s="147"/>
    </row>
    <row r="80" spans="1:24" ht="22.5" customHeight="1">
      <c r="A80" s="9">
        <v>95</v>
      </c>
      <c r="B80" s="64" t="s">
        <v>24</v>
      </c>
      <c r="C80" s="61" t="s">
        <v>31</v>
      </c>
      <c r="D80" s="61">
        <v>390995</v>
      </c>
      <c r="E80" s="62">
        <v>2013</v>
      </c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26"/>
      <c r="Q80" s="26"/>
      <c r="R80" s="26"/>
      <c r="S80" s="26"/>
      <c r="T80" s="26"/>
      <c r="U80" s="18"/>
      <c r="V80" s="147">
        <v>1</v>
      </c>
      <c r="W80" s="147">
        <f t="shared" si="3"/>
        <v>11000</v>
      </c>
      <c r="X80" s="147"/>
    </row>
    <row r="81" spans="1:24" ht="22.5" customHeight="1">
      <c r="A81" s="9">
        <v>96</v>
      </c>
      <c r="B81" s="64" t="s">
        <v>24</v>
      </c>
      <c r="C81" s="61" t="s">
        <v>31</v>
      </c>
      <c r="D81" s="61">
        <v>390995</v>
      </c>
      <c r="E81" s="62">
        <v>2013</v>
      </c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26"/>
      <c r="Q81" s="26"/>
      <c r="R81" s="26"/>
      <c r="S81" s="26"/>
      <c r="T81" s="26"/>
      <c r="U81" s="18"/>
      <c r="V81" s="147">
        <v>1</v>
      </c>
      <c r="W81" s="147">
        <f t="shared" si="3"/>
        <v>11000</v>
      </c>
      <c r="X81" s="147"/>
    </row>
    <row r="82" spans="1:24" ht="22.5" customHeight="1">
      <c r="A82" s="9">
        <v>97</v>
      </c>
      <c r="B82" s="64" t="s">
        <v>0</v>
      </c>
      <c r="C82" s="61" t="s">
        <v>31</v>
      </c>
      <c r="D82" s="61">
        <v>390945</v>
      </c>
      <c r="E82" s="62">
        <v>2013</v>
      </c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26"/>
      <c r="Q82" s="26"/>
      <c r="R82" s="26"/>
      <c r="S82" s="26"/>
      <c r="T82" s="26"/>
      <c r="U82" s="18"/>
      <c r="V82" s="147">
        <v>1</v>
      </c>
      <c r="W82" s="147">
        <f t="shared" si="3"/>
        <v>11000</v>
      </c>
      <c r="X82" s="147"/>
    </row>
    <row r="83" spans="1:24" ht="22.5" customHeight="1">
      <c r="A83" s="9">
        <v>98</v>
      </c>
      <c r="B83" s="61" t="s">
        <v>24</v>
      </c>
      <c r="C83" s="61" t="s">
        <v>31</v>
      </c>
      <c r="D83" s="61">
        <v>390995</v>
      </c>
      <c r="E83" s="62">
        <v>2014</v>
      </c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26"/>
      <c r="Q83" s="26"/>
      <c r="R83" s="26"/>
      <c r="S83" s="26"/>
      <c r="T83" s="26"/>
      <c r="U83" s="18"/>
      <c r="V83" s="147">
        <v>1</v>
      </c>
      <c r="W83" s="147">
        <f t="shared" si="3"/>
        <v>11000</v>
      </c>
      <c r="X83" s="147"/>
    </row>
    <row r="84" spans="1:24" ht="22.5" customHeight="1">
      <c r="A84" s="9">
        <v>99</v>
      </c>
      <c r="B84" s="61" t="s">
        <v>114</v>
      </c>
      <c r="C84" s="61" t="s">
        <v>31</v>
      </c>
      <c r="D84" s="61">
        <v>3962</v>
      </c>
      <c r="E84" s="62">
        <v>2001</v>
      </c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26"/>
      <c r="Q84" s="26"/>
      <c r="R84" s="26"/>
      <c r="S84" s="26"/>
      <c r="T84" s="26"/>
      <c r="U84" s="18"/>
      <c r="V84" s="147">
        <v>1</v>
      </c>
      <c r="W84" s="147">
        <f t="shared" si="3"/>
        <v>11000</v>
      </c>
      <c r="X84" s="147"/>
    </row>
    <row r="85" spans="1:24" ht="22.5" customHeight="1">
      <c r="A85" s="9">
        <v>100</v>
      </c>
      <c r="B85" s="61" t="s">
        <v>26</v>
      </c>
      <c r="C85" s="61" t="s">
        <v>31</v>
      </c>
      <c r="D85" s="61">
        <v>396254</v>
      </c>
      <c r="E85" s="62">
        <v>2006</v>
      </c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26"/>
      <c r="Q85" s="26"/>
      <c r="R85" s="26"/>
      <c r="S85" s="26"/>
      <c r="T85" s="26"/>
      <c r="U85" s="18"/>
      <c r="V85" s="147">
        <v>1</v>
      </c>
      <c r="W85" s="147">
        <f t="shared" si="3"/>
        <v>11000</v>
      </c>
      <c r="X85" s="147"/>
    </row>
    <row r="86" spans="1:24" ht="22.5" customHeight="1">
      <c r="A86" s="9">
        <v>101</v>
      </c>
      <c r="B86" s="61" t="s">
        <v>115</v>
      </c>
      <c r="C86" s="61" t="s">
        <v>31</v>
      </c>
      <c r="D86" s="61" t="s">
        <v>50</v>
      </c>
      <c r="E86" s="62">
        <v>2005</v>
      </c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26"/>
      <c r="Q86" s="26"/>
      <c r="R86" s="26"/>
      <c r="S86" s="26"/>
      <c r="T86" s="26"/>
      <c r="U86" s="18"/>
      <c r="V86" s="147">
        <v>1</v>
      </c>
      <c r="W86" s="147">
        <f t="shared" si="3"/>
        <v>11000</v>
      </c>
      <c r="X86" s="147"/>
    </row>
    <row r="87" spans="1:24" ht="22.5" customHeight="1">
      <c r="A87" s="9">
        <v>102</v>
      </c>
      <c r="B87" s="61" t="s">
        <v>115</v>
      </c>
      <c r="C87" s="61" t="s">
        <v>31</v>
      </c>
      <c r="D87" s="61" t="s">
        <v>50</v>
      </c>
      <c r="E87" s="62">
        <v>2005</v>
      </c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26"/>
      <c r="Q87" s="26"/>
      <c r="R87" s="26"/>
      <c r="S87" s="26"/>
      <c r="T87" s="26"/>
      <c r="U87" s="18"/>
      <c r="V87" s="147">
        <v>1</v>
      </c>
      <c r="W87" s="147">
        <f t="shared" si="3"/>
        <v>11000</v>
      </c>
      <c r="X87" s="147"/>
    </row>
    <row r="88" spans="1:24" ht="22.5" customHeight="1">
      <c r="A88" s="9">
        <v>104</v>
      </c>
      <c r="B88" s="61" t="s">
        <v>116</v>
      </c>
      <c r="C88" s="61" t="s">
        <v>31</v>
      </c>
      <c r="D88" s="61">
        <v>3909</v>
      </c>
      <c r="E88" s="62">
        <v>1997</v>
      </c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26"/>
      <c r="Q88" s="26"/>
      <c r="R88" s="26"/>
      <c r="S88" s="26"/>
      <c r="T88" s="26"/>
      <c r="U88" s="18"/>
      <c r="V88" s="147">
        <v>1</v>
      </c>
      <c r="W88" s="147">
        <f t="shared" si="3"/>
        <v>11000</v>
      </c>
      <c r="X88" s="147"/>
    </row>
    <row r="89" spans="1:24" ht="22.5" customHeight="1">
      <c r="A89" s="9">
        <v>105</v>
      </c>
      <c r="B89" s="61" t="s">
        <v>116</v>
      </c>
      <c r="C89" s="61" t="s">
        <v>31</v>
      </c>
      <c r="D89" s="61">
        <v>3909</v>
      </c>
      <c r="E89" s="62">
        <v>1996</v>
      </c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26"/>
      <c r="Q89" s="26"/>
      <c r="R89" s="26"/>
      <c r="S89" s="26"/>
      <c r="T89" s="26"/>
      <c r="U89" s="18"/>
      <c r="V89" s="147">
        <v>1</v>
      </c>
      <c r="W89" s="147">
        <f t="shared" si="3"/>
        <v>11000</v>
      </c>
      <c r="X89" s="147"/>
    </row>
    <row r="90" spans="1:24" ht="22.5" customHeight="1">
      <c r="A90" s="9">
        <v>106</v>
      </c>
      <c r="B90" s="61" t="s">
        <v>116</v>
      </c>
      <c r="C90" s="61" t="s">
        <v>62</v>
      </c>
      <c r="D90" s="61">
        <v>3909</v>
      </c>
      <c r="E90" s="62">
        <v>2001</v>
      </c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26"/>
      <c r="Q90" s="26"/>
      <c r="R90" s="26"/>
      <c r="S90" s="26"/>
      <c r="T90" s="26"/>
      <c r="U90" s="18"/>
      <c r="V90" s="147">
        <v>1</v>
      </c>
      <c r="W90" s="147">
        <f t="shared" si="3"/>
        <v>11000</v>
      </c>
      <c r="X90" s="147"/>
    </row>
    <row r="91" spans="1:24" ht="22.5" customHeight="1">
      <c r="A91" s="9">
        <v>107</v>
      </c>
      <c r="B91" s="61" t="s">
        <v>117</v>
      </c>
      <c r="C91" s="61" t="s">
        <v>31</v>
      </c>
      <c r="D91" s="61">
        <v>396255</v>
      </c>
      <c r="E91" s="62">
        <v>2010</v>
      </c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26"/>
      <c r="Q91" s="26"/>
      <c r="R91" s="26"/>
      <c r="S91" s="26"/>
      <c r="T91" s="26"/>
      <c r="U91" s="18"/>
      <c r="V91" s="147">
        <v>1</v>
      </c>
      <c r="W91" s="147">
        <f t="shared" si="3"/>
        <v>11000</v>
      </c>
      <c r="X91" s="147"/>
    </row>
    <row r="92" spans="1:24" ht="22.5" customHeight="1">
      <c r="A92" s="9">
        <v>108</v>
      </c>
      <c r="B92" s="61" t="s">
        <v>118</v>
      </c>
      <c r="C92" s="61" t="s">
        <v>31</v>
      </c>
      <c r="D92" s="61">
        <v>396255</v>
      </c>
      <c r="E92" s="62">
        <v>2010</v>
      </c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26"/>
      <c r="Q92" s="26"/>
      <c r="R92" s="26"/>
      <c r="S92" s="26"/>
      <c r="T92" s="26"/>
      <c r="U92" s="18"/>
      <c r="V92" s="147">
        <v>1</v>
      </c>
      <c r="W92" s="147">
        <f t="shared" si="3"/>
        <v>11000</v>
      </c>
      <c r="X92" s="147"/>
    </row>
    <row r="93" spans="1:24" ht="22.5" customHeight="1">
      <c r="A93" s="9">
        <v>109</v>
      </c>
      <c r="B93" s="65" t="s">
        <v>13</v>
      </c>
      <c r="C93" s="65" t="s">
        <v>62</v>
      </c>
      <c r="D93" s="65">
        <v>2206</v>
      </c>
      <c r="E93" s="66">
        <v>2001</v>
      </c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26"/>
      <c r="Q93" s="26"/>
      <c r="R93" s="26"/>
      <c r="S93" s="26"/>
      <c r="T93" s="26"/>
      <c r="U93" s="18"/>
      <c r="V93" s="147">
        <v>1</v>
      </c>
      <c r="W93" s="147">
        <f t="shared" si="3"/>
        <v>11000</v>
      </c>
      <c r="X93" s="147"/>
    </row>
    <row r="94" spans="1:24" ht="22.5" customHeight="1">
      <c r="A94" s="9"/>
      <c r="B94" s="67" t="s">
        <v>13</v>
      </c>
      <c r="C94" s="67" t="s">
        <v>62</v>
      </c>
      <c r="D94" s="64">
        <v>390995</v>
      </c>
      <c r="E94" s="74">
        <v>2015</v>
      </c>
      <c r="F94" s="135"/>
      <c r="G94" s="135"/>
      <c r="H94" s="135"/>
      <c r="I94" s="135"/>
      <c r="J94" s="135"/>
      <c r="K94" s="135"/>
      <c r="L94" s="135"/>
      <c r="M94" s="135"/>
      <c r="N94" s="135"/>
      <c r="O94" s="135"/>
      <c r="P94" s="136"/>
      <c r="Q94" s="136"/>
      <c r="R94" s="136"/>
      <c r="S94" s="136"/>
      <c r="T94" s="136"/>
      <c r="U94" s="137"/>
      <c r="V94" s="147">
        <v>1</v>
      </c>
      <c r="W94" s="147">
        <f t="shared" si="3"/>
        <v>11000</v>
      </c>
      <c r="X94" s="147"/>
    </row>
    <row r="95" spans="1:24" ht="22.5" customHeight="1">
      <c r="A95" s="9">
        <v>110</v>
      </c>
      <c r="B95" s="65" t="s">
        <v>113</v>
      </c>
      <c r="C95" s="65" t="s">
        <v>31</v>
      </c>
      <c r="D95" s="65">
        <v>396255</v>
      </c>
      <c r="E95" s="66">
        <v>2013</v>
      </c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26"/>
      <c r="Q95" s="26"/>
      <c r="R95" s="26"/>
      <c r="S95" s="26"/>
      <c r="T95" s="26"/>
      <c r="U95" s="18"/>
      <c r="V95" s="147">
        <v>1</v>
      </c>
      <c r="W95" s="147">
        <f t="shared" si="3"/>
        <v>11000</v>
      </c>
      <c r="X95" s="147"/>
    </row>
    <row r="96" spans="1:24" ht="22.5" customHeight="1">
      <c r="A96" s="9">
        <v>111</v>
      </c>
      <c r="B96" s="65" t="s">
        <v>113</v>
      </c>
      <c r="C96" s="65" t="s">
        <v>31</v>
      </c>
      <c r="D96" s="65">
        <v>396255</v>
      </c>
      <c r="E96" s="66">
        <v>2012</v>
      </c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26"/>
      <c r="Q96" s="26"/>
      <c r="R96" s="26"/>
      <c r="S96" s="26"/>
      <c r="T96" s="26"/>
      <c r="U96" s="18"/>
      <c r="V96" s="147">
        <v>1</v>
      </c>
      <c r="W96" s="147">
        <f t="shared" si="3"/>
        <v>11000</v>
      </c>
      <c r="X96" s="147"/>
    </row>
    <row r="97" spans="1:24" ht="22.5" customHeight="1">
      <c r="A97" s="9">
        <v>112</v>
      </c>
      <c r="B97" s="65" t="s">
        <v>26</v>
      </c>
      <c r="C97" s="65" t="s">
        <v>31</v>
      </c>
      <c r="D97" s="65">
        <v>396255</v>
      </c>
      <c r="E97" s="66">
        <v>2009</v>
      </c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26"/>
      <c r="Q97" s="26"/>
      <c r="R97" s="26"/>
      <c r="S97" s="26"/>
      <c r="T97" s="26"/>
      <c r="U97" s="18"/>
      <c r="V97" s="147">
        <v>1</v>
      </c>
      <c r="W97" s="147">
        <f t="shared" si="3"/>
        <v>11000</v>
      </c>
      <c r="X97" s="147"/>
    </row>
    <row r="98" spans="1:24" ht="22.5" customHeight="1">
      <c r="A98" s="9">
        <v>113</v>
      </c>
      <c r="B98" s="65" t="s">
        <v>26</v>
      </c>
      <c r="C98" s="65" t="s">
        <v>31</v>
      </c>
      <c r="D98" s="65">
        <v>396259</v>
      </c>
      <c r="E98" s="66">
        <v>2005</v>
      </c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26"/>
      <c r="Q98" s="26"/>
      <c r="R98" s="26"/>
      <c r="S98" s="26"/>
      <c r="T98" s="26"/>
      <c r="U98" s="18"/>
      <c r="V98" s="147">
        <v>1</v>
      </c>
      <c r="W98" s="147">
        <f t="shared" si="3"/>
        <v>11000</v>
      </c>
      <c r="X98" s="147"/>
    </row>
    <row r="99" spans="1:24" ht="22.5" customHeight="1">
      <c r="A99" s="9">
        <v>114</v>
      </c>
      <c r="B99" s="65" t="s">
        <v>26</v>
      </c>
      <c r="C99" s="65" t="s">
        <v>31</v>
      </c>
      <c r="D99" s="65">
        <v>396254</v>
      </c>
      <c r="E99" s="66">
        <v>2008</v>
      </c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26"/>
      <c r="Q99" s="26"/>
      <c r="R99" s="26"/>
      <c r="S99" s="26"/>
      <c r="T99" s="26"/>
      <c r="U99" s="18"/>
      <c r="V99" s="147">
        <v>1</v>
      </c>
      <c r="W99" s="147">
        <f t="shared" si="3"/>
        <v>11000</v>
      </c>
      <c r="X99" s="147"/>
    </row>
    <row r="100" spans="1:24" ht="22.5" customHeight="1">
      <c r="A100" s="9">
        <v>115</v>
      </c>
      <c r="B100" s="65" t="s">
        <v>26</v>
      </c>
      <c r="C100" s="65" t="s">
        <v>31</v>
      </c>
      <c r="D100" s="65">
        <v>396259</v>
      </c>
      <c r="E100" s="66">
        <v>2005</v>
      </c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26"/>
      <c r="Q100" s="26"/>
      <c r="R100" s="26"/>
      <c r="S100" s="26"/>
      <c r="T100" s="26"/>
      <c r="U100" s="18"/>
      <c r="V100" s="147">
        <v>1</v>
      </c>
      <c r="W100" s="147">
        <f t="shared" si="3"/>
        <v>11000</v>
      </c>
      <c r="X100" s="147"/>
    </row>
    <row r="101" spans="1:24" ht="22.5" customHeight="1">
      <c r="A101" s="9">
        <v>116</v>
      </c>
      <c r="B101" s="65" t="s">
        <v>0</v>
      </c>
      <c r="C101" s="65" t="s">
        <v>31</v>
      </c>
      <c r="D101" s="65">
        <v>390995</v>
      </c>
      <c r="E101" s="66">
        <v>2011</v>
      </c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26"/>
      <c r="Q101" s="26"/>
      <c r="R101" s="26"/>
      <c r="S101" s="26"/>
      <c r="T101" s="26"/>
      <c r="U101" s="18"/>
      <c r="V101" s="147">
        <v>1</v>
      </c>
      <c r="W101" s="147">
        <f t="shared" si="3"/>
        <v>11000</v>
      </c>
      <c r="X101" s="147"/>
    </row>
    <row r="102" spans="1:24" ht="22.5" customHeight="1">
      <c r="A102" s="9">
        <v>117</v>
      </c>
      <c r="B102" s="65" t="s">
        <v>26</v>
      </c>
      <c r="C102" s="65" t="s">
        <v>31</v>
      </c>
      <c r="D102" s="65">
        <v>396254</v>
      </c>
      <c r="E102" s="66">
        <v>2007</v>
      </c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26"/>
      <c r="Q102" s="26"/>
      <c r="R102" s="26"/>
      <c r="S102" s="26"/>
      <c r="T102" s="26"/>
      <c r="U102" s="18"/>
      <c r="V102" s="147">
        <v>1</v>
      </c>
      <c r="W102" s="147">
        <f t="shared" si="3"/>
        <v>11000</v>
      </c>
      <c r="X102" s="147"/>
    </row>
    <row r="103" spans="1:24" ht="22.5" customHeight="1">
      <c r="A103" s="9">
        <v>118</v>
      </c>
      <c r="B103" s="67" t="s">
        <v>0</v>
      </c>
      <c r="C103" s="65" t="s">
        <v>31</v>
      </c>
      <c r="D103" s="65">
        <v>390995</v>
      </c>
      <c r="E103" s="66">
        <v>2009</v>
      </c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32"/>
      <c r="Q103" s="32"/>
      <c r="R103" s="32"/>
      <c r="S103" s="32"/>
      <c r="T103" s="32"/>
      <c r="U103" s="18"/>
      <c r="V103" s="147">
        <v>1</v>
      </c>
      <c r="W103" s="147">
        <f t="shared" si="3"/>
        <v>11000</v>
      </c>
      <c r="X103" s="147"/>
    </row>
    <row r="104" spans="1:24" ht="22.5" customHeight="1">
      <c r="A104" s="9">
        <v>119</v>
      </c>
      <c r="B104" s="61" t="s">
        <v>112</v>
      </c>
      <c r="C104" s="61" t="s">
        <v>30</v>
      </c>
      <c r="D104" s="61">
        <v>2705</v>
      </c>
      <c r="E104" s="62">
        <v>2007</v>
      </c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32"/>
      <c r="Q104" s="32"/>
      <c r="R104" s="32"/>
      <c r="S104" s="32"/>
      <c r="T104" s="32"/>
      <c r="U104" s="27"/>
      <c r="V104" s="147">
        <v>1</v>
      </c>
      <c r="W104" s="147">
        <f t="shared" si="3"/>
        <v>11000</v>
      </c>
      <c r="X104" s="147"/>
    </row>
    <row r="105" spans="1:24" ht="22.5" customHeight="1">
      <c r="A105" s="9">
        <v>120</v>
      </c>
      <c r="B105" s="61" t="s">
        <v>119</v>
      </c>
      <c r="C105" s="61" t="s">
        <v>30</v>
      </c>
      <c r="D105" s="61">
        <v>27527</v>
      </c>
      <c r="E105" s="62">
        <v>2008</v>
      </c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32"/>
      <c r="Q105" s="32"/>
      <c r="R105" s="32"/>
      <c r="S105" s="32"/>
      <c r="T105" s="32"/>
      <c r="U105" s="27"/>
      <c r="V105" s="147">
        <v>1</v>
      </c>
      <c r="W105" s="147">
        <f t="shared" si="3"/>
        <v>11000</v>
      </c>
      <c r="X105" s="147"/>
    </row>
    <row r="106" spans="1:24" ht="22.5" customHeight="1">
      <c r="A106" s="9">
        <v>121</v>
      </c>
      <c r="B106" s="61" t="s">
        <v>119</v>
      </c>
      <c r="C106" s="61" t="s">
        <v>30</v>
      </c>
      <c r="D106" s="61">
        <v>330232</v>
      </c>
      <c r="E106" s="62">
        <v>2008</v>
      </c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32"/>
      <c r="Q106" s="32"/>
      <c r="R106" s="32"/>
      <c r="S106" s="32"/>
      <c r="T106" s="32"/>
      <c r="U106" s="27"/>
      <c r="V106" s="147">
        <v>1</v>
      </c>
      <c r="W106" s="147">
        <f t="shared" si="3"/>
        <v>11000</v>
      </c>
      <c r="X106" s="147"/>
    </row>
    <row r="107" spans="1:24" ht="22.5" customHeight="1">
      <c r="A107" s="9">
        <v>122</v>
      </c>
      <c r="B107" s="61" t="s">
        <v>120</v>
      </c>
      <c r="C107" s="61" t="s">
        <v>30</v>
      </c>
      <c r="D107" s="61">
        <v>2705</v>
      </c>
      <c r="E107" s="62">
        <v>2002</v>
      </c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32"/>
      <c r="Q107" s="32"/>
      <c r="R107" s="32"/>
      <c r="S107" s="32"/>
      <c r="T107" s="32"/>
      <c r="U107" s="27"/>
      <c r="V107" s="147">
        <v>1</v>
      </c>
      <c r="W107" s="147">
        <f t="shared" si="3"/>
        <v>11000</v>
      </c>
      <c r="X107" s="147"/>
    </row>
    <row r="108" spans="1:24" ht="22.5" customHeight="1">
      <c r="A108" s="9">
        <v>123</v>
      </c>
      <c r="B108" s="61" t="s">
        <v>121</v>
      </c>
      <c r="C108" s="61" t="s">
        <v>30</v>
      </c>
      <c r="D108" s="61">
        <v>2705</v>
      </c>
      <c r="E108" s="62">
        <v>2005</v>
      </c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32"/>
      <c r="Q108" s="32"/>
      <c r="R108" s="32"/>
      <c r="S108" s="32"/>
      <c r="T108" s="32"/>
      <c r="U108" s="27"/>
      <c r="V108" s="147">
        <v>1</v>
      </c>
      <c r="W108" s="147">
        <f t="shared" si="3"/>
        <v>11000</v>
      </c>
      <c r="X108" s="147"/>
    </row>
    <row r="109" spans="1:24" ht="22.5" customHeight="1">
      <c r="A109" s="9">
        <v>124</v>
      </c>
      <c r="B109" s="61" t="s">
        <v>121</v>
      </c>
      <c r="C109" s="61" t="s">
        <v>30</v>
      </c>
      <c r="D109" s="61">
        <v>2705</v>
      </c>
      <c r="E109" s="62">
        <v>2005</v>
      </c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32"/>
      <c r="Q109" s="32"/>
      <c r="R109" s="32"/>
      <c r="S109" s="32"/>
      <c r="T109" s="32"/>
      <c r="U109" s="27"/>
      <c r="V109" s="147">
        <v>1</v>
      </c>
      <c r="W109" s="147">
        <f t="shared" si="3"/>
        <v>11000</v>
      </c>
      <c r="X109" s="147"/>
    </row>
    <row r="110" spans="1:24" ht="22.5" customHeight="1">
      <c r="A110" s="9">
        <v>125</v>
      </c>
      <c r="B110" s="61" t="s">
        <v>121</v>
      </c>
      <c r="C110" s="61" t="s">
        <v>30</v>
      </c>
      <c r="D110" s="61">
        <v>2705</v>
      </c>
      <c r="E110" s="62">
        <v>2005</v>
      </c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32"/>
      <c r="Q110" s="32"/>
      <c r="R110" s="32"/>
      <c r="S110" s="32"/>
      <c r="T110" s="32"/>
      <c r="U110" s="27"/>
      <c r="V110" s="147">
        <v>1</v>
      </c>
      <c r="W110" s="147">
        <f t="shared" si="3"/>
        <v>11000</v>
      </c>
      <c r="X110" s="147"/>
    </row>
    <row r="111" spans="1:24" ht="22.5" customHeight="1">
      <c r="A111" s="9">
        <v>126</v>
      </c>
      <c r="B111" s="61" t="s">
        <v>111</v>
      </c>
      <c r="C111" s="61" t="s">
        <v>43</v>
      </c>
      <c r="D111" s="61">
        <v>2705</v>
      </c>
      <c r="E111" s="62">
        <v>2005</v>
      </c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32"/>
      <c r="Q111" s="32"/>
      <c r="R111" s="32"/>
      <c r="S111" s="32"/>
      <c r="T111" s="32"/>
      <c r="U111" s="27"/>
      <c r="V111" s="147">
        <v>1</v>
      </c>
      <c r="W111" s="147">
        <f t="shared" si="3"/>
        <v>11000</v>
      </c>
      <c r="X111" s="147"/>
    </row>
    <row r="112" spans="1:24" ht="22.5" customHeight="1">
      <c r="A112" s="9">
        <v>127</v>
      </c>
      <c r="B112" s="61" t="s">
        <v>0</v>
      </c>
      <c r="C112" s="61" t="s">
        <v>30</v>
      </c>
      <c r="D112" s="61">
        <v>3302</v>
      </c>
      <c r="E112" s="62">
        <v>2014</v>
      </c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32"/>
      <c r="Q112" s="32"/>
      <c r="R112" s="32"/>
      <c r="S112" s="32"/>
      <c r="T112" s="32"/>
      <c r="U112" s="27"/>
      <c r="V112" s="147">
        <v>1</v>
      </c>
      <c r="W112" s="147">
        <f t="shared" si="3"/>
        <v>11000</v>
      </c>
      <c r="X112" s="147"/>
    </row>
    <row r="113" spans="1:24" ht="22.5" customHeight="1">
      <c r="A113" s="9">
        <v>128</v>
      </c>
      <c r="B113" s="61" t="s">
        <v>0</v>
      </c>
      <c r="C113" s="61" t="s">
        <v>43</v>
      </c>
      <c r="D113" s="61" t="s">
        <v>122</v>
      </c>
      <c r="E113" s="62">
        <v>2007</v>
      </c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32"/>
      <c r="Q113" s="32"/>
      <c r="R113" s="32"/>
      <c r="S113" s="32"/>
      <c r="T113" s="32"/>
      <c r="U113" s="27"/>
      <c r="V113" s="147">
        <v>1</v>
      </c>
      <c r="W113" s="147">
        <f t="shared" si="3"/>
        <v>11000</v>
      </c>
      <c r="X113" s="147"/>
    </row>
    <row r="114" spans="1:24" ht="22.5" customHeight="1">
      <c r="A114" s="9">
        <v>129</v>
      </c>
      <c r="B114" s="61" t="s">
        <v>123</v>
      </c>
      <c r="C114" s="61" t="s">
        <v>30</v>
      </c>
      <c r="D114" s="61">
        <v>330232</v>
      </c>
      <c r="E114" s="62">
        <v>2008</v>
      </c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32"/>
      <c r="Q114" s="32"/>
      <c r="R114" s="32"/>
      <c r="S114" s="32"/>
      <c r="T114" s="32"/>
      <c r="U114" s="27"/>
      <c r="V114" s="147">
        <v>1</v>
      </c>
      <c r="W114" s="147">
        <f t="shared" si="3"/>
        <v>11000</v>
      </c>
      <c r="X114" s="147"/>
    </row>
    <row r="115" spans="1:24" ht="22.5" customHeight="1">
      <c r="A115" s="9">
        <v>130</v>
      </c>
      <c r="B115" s="61" t="s">
        <v>24</v>
      </c>
      <c r="C115" s="61" t="s">
        <v>30</v>
      </c>
      <c r="D115" s="61">
        <v>4753</v>
      </c>
      <c r="E115" s="62">
        <v>2005</v>
      </c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32"/>
      <c r="Q115" s="32"/>
      <c r="R115" s="32"/>
      <c r="S115" s="32"/>
      <c r="T115" s="32"/>
      <c r="U115" s="27"/>
      <c r="V115" s="147">
        <v>1</v>
      </c>
      <c r="W115" s="147">
        <f t="shared" si="3"/>
        <v>11000</v>
      </c>
      <c r="X115" s="147"/>
    </row>
    <row r="116" spans="1:24" ht="22.5" customHeight="1">
      <c r="A116" s="9">
        <v>131</v>
      </c>
      <c r="B116" s="61" t="s">
        <v>24</v>
      </c>
      <c r="C116" s="61" t="s">
        <v>30</v>
      </c>
      <c r="D116" s="61">
        <v>2705</v>
      </c>
      <c r="E116" s="62">
        <v>2007</v>
      </c>
      <c r="F116" s="70"/>
      <c r="G116" s="59"/>
      <c r="H116" s="59"/>
      <c r="I116" s="59"/>
      <c r="J116" s="59"/>
      <c r="K116" s="59"/>
      <c r="L116" s="59"/>
      <c r="M116" s="59"/>
      <c r="N116" s="59"/>
      <c r="O116" s="59"/>
      <c r="P116" s="32"/>
      <c r="Q116" s="32"/>
      <c r="R116" s="32"/>
      <c r="S116" s="32"/>
      <c r="T116" s="32"/>
      <c r="U116" s="27"/>
      <c r="V116" s="147">
        <v>1</v>
      </c>
      <c r="W116" s="147">
        <f t="shared" si="3"/>
        <v>11000</v>
      </c>
      <c r="X116" s="147"/>
    </row>
    <row r="117" spans="1:24" ht="22.5" customHeight="1">
      <c r="A117" s="9">
        <v>132</v>
      </c>
      <c r="B117" s="61" t="s">
        <v>124</v>
      </c>
      <c r="C117" s="61" t="s">
        <v>30</v>
      </c>
      <c r="D117" s="61">
        <v>3307</v>
      </c>
      <c r="E117" s="62">
        <v>1994</v>
      </c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32"/>
      <c r="Q117" s="32"/>
      <c r="R117" s="32"/>
      <c r="S117" s="32"/>
      <c r="T117" s="32"/>
      <c r="U117" s="27"/>
      <c r="V117" s="147">
        <v>1</v>
      </c>
      <c r="W117" s="147">
        <f t="shared" si="3"/>
        <v>11000</v>
      </c>
      <c r="X117" s="147"/>
    </row>
    <row r="118" spans="1:24" ht="22.5" customHeight="1">
      <c r="A118" s="9">
        <v>133</v>
      </c>
      <c r="B118" s="61" t="s">
        <v>0</v>
      </c>
      <c r="C118" s="61" t="s">
        <v>30</v>
      </c>
      <c r="D118" s="61">
        <v>330232</v>
      </c>
      <c r="E118" s="62">
        <v>2005</v>
      </c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32"/>
      <c r="Q118" s="32"/>
      <c r="R118" s="32"/>
      <c r="S118" s="32"/>
      <c r="T118" s="32"/>
      <c r="U118" s="27"/>
      <c r="V118" s="147">
        <v>1</v>
      </c>
      <c r="W118" s="147">
        <f t="shared" si="3"/>
        <v>11000</v>
      </c>
      <c r="X118" s="147"/>
    </row>
    <row r="119" spans="1:24" ht="22.5" customHeight="1">
      <c r="A119" s="9">
        <v>134</v>
      </c>
      <c r="B119" s="61" t="s">
        <v>125</v>
      </c>
      <c r="C119" s="61" t="s">
        <v>30</v>
      </c>
      <c r="D119" s="61" t="s">
        <v>126</v>
      </c>
      <c r="E119" s="62">
        <v>2007</v>
      </c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32"/>
      <c r="Q119" s="32"/>
      <c r="R119" s="32"/>
      <c r="S119" s="32"/>
      <c r="T119" s="32"/>
      <c r="U119" s="27"/>
      <c r="V119" s="147">
        <v>1</v>
      </c>
      <c r="W119" s="147">
        <f t="shared" si="3"/>
        <v>11000</v>
      </c>
      <c r="X119" s="147"/>
    </row>
    <row r="120" spans="1:24" ht="22.5" customHeight="1">
      <c r="A120" s="9">
        <v>135</v>
      </c>
      <c r="B120" s="61" t="s">
        <v>24</v>
      </c>
      <c r="C120" s="61" t="s">
        <v>30</v>
      </c>
      <c r="D120" s="61">
        <v>4753</v>
      </c>
      <c r="E120" s="62">
        <v>2005</v>
      </c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32"/>
      <c r="Q120" s="32"/>
      <c r="R120" s="32"/>
      <c r="S120" s="32"/>
      <c r="T120" s="32"/>
      <c r="U120" s="27"/>
      <c r="V120" s="147">
        <v>1</v>
      </c>
      <c r="W120" s="147">
        <f t="shared" si="3"/>
        <v>11000</v>
      </c>
      <c r="X120" s="147"/>
    </row>
    <row r="121" spans="1:24" ht="22.5" customHeight="1">
      <c r="A121" s="9">
        <v>136</v>
      </c>
      <c r="B121" s="61" t="s">
        <v>127</v>
      </c>
      <c r="C121" s="61" t="s">
        <v>43</v>
      </c>
      <c r="D121" s="61">
        <v>3308</v>
      </c>
      <c r="E121" s="62">
        <v>2002</v>
      </c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32"/>
      <c r="Q121" s="32"/>
      <c r="R121" s="32"/>
      <c r="S121" s="32"/>
      <c r="T121" s="32"/>
      <c r="U121" s="27"/>
      <c r="V121" s="147">
        <v>1</v>
      </c>
      <c r="W121" s="147">
        <f t="shared" si="3"/>
        <v>11000</v>
      </c>
      <c r="X121" s="147"/>
    </row>
    <row r="122" spans="1:24" ht="22.5" customHeight="1">
      <c r="A122" s="9">
        <v>137</v>
      </c>
      <c r="B122" s="61" t="s">
        <v>127</v>
      </c>
      <c r="C122" s="61" t="s">
        <v>43</v>
      </c>
      <c r="D122" s="61">
        <v>3308</v>
      </c>
      <c r="E122" s="62">
        <v>2002</v>
      </c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32"/>
      <c r="Q122" s="32"/>
      <c r="R122" s="32"/>
      <c r="S122" s="32"/>
      <c r="T122" s="32"/>
      <c r="U122" s="27"/>
      <c r="V122" s="147">
        <v>1</v>
      </c>
      <c r="W122" s="147">
        <f t="shared" si="3"/>
        <v>11000</v>
      </c>
      <c r="X122" s="147"/>
    </row>
    <row r="123" spans="1:24" ht="22.5" customHeight="1">
      <c r="A123" s="9">
        <v>138</v>
      </c>
      <c r="B123" s="61" t="s">
        <v>127</v>
      </c>
      <c r="C123" s="61" t="s">
        <v>43</v>
      </c>
      <c r="D123" s="61">
        <v>3308</v>
      </c>
      <c r="E123" s="62">
        <v>2002</v>
      </c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32"/>
      <c r="Q123" s="32"/>
      <c r="R123" s="32"/>
      <c r="S123" s="32"/>
      <c r="T123" s="32"/>
      <c r="U123" s="27"/>
      <c r="V123" s="147">
        <v>1</v>
      </c>
      <c r="W123" s="147">
        <f t="shared" si="3"/>
        <v>11000</v>
      </c>
      <c r="X123" s="147"/>
    </row>
    <row r="124" spans="1:24" ht="22.5" customHeight="1">
      <c r="A124" s="9">
        <v>139</v>
      </c>
      <c r="B124" s="61" t="s">
        <v>0</v>
      </c>
      <c r="C124" s="61" t="s">
        <v>30</v>
      </c>
      <c r="D124" s="61">
        <v>330232</v>
      </c>
      <c r="E124" s="62">
        <v>2006</v>
      </c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32"/>
      <c r="Q124" s="32"/>
      <c r="R124" s="32"/>
      <c r="S124" s="32"/>
      <c r="T124" s="32"/>
      <c r="U124" s="27"/>
      <c r="V124" s="147">
        <v>1</v>
      </c>
      <c r="W124" s="147">
        <f t="shared" si="3"/>
        <v>11000</v>
      </c>
      <c r="X124" s="147"/>
    </row>
    <row r="125" spans="1:24" ht="22.5" customHeight="1">
      <c r="A125" s="9">
        <v>140</v>
      </c>
      <c r="B125" s="61" t="s">
        <v>0</v>
      </c>
      <c r="C125" s="61" t="s">
        <v>30</v>
      </c>
      <c r="D125" s="61">
        <v>330232</v>
      </c>
      <c r="E125" s="62">
        <v>2005</v>
      </c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32"/>
      <c r="Q125" s="32"/>
      <c r="R125" s="32"/>
      <c r="S125" s="32"/>
      <c r="T125" s="32"/>
      <c r="U125" s="27"/>
      <c r="V125" s="147">
        <v>1</v>
      </c>
      <c r="W125" s="147">
        <f t="shared" si="3"/>
        <v>11000</v>
      </c>
      <c r="X125" s="147"/>
    </row>
    <row r="126" spans="1:24" ht="22.5" customHeight="1">
      <c r="A126" s="9">
        <v>141</v>
      </c>
      <c r="B126" s="61" t="s">
        <v>0</v>
      </c>
      <c r="C126" s="61" t="s">
        <v>30</v>
      </c>
      <c r="D126" s="61">
        <v>33027</v>
      </c>
      <c r="E126" s="62">
        <v>2010</v>
      </c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32"/>
      <c r="Q126" s="32"/>
      <c r="R126" s="32"/>
      <c r="S126" s="32"/>
      <c r="T126" s="32"/>
      <c r="U126" s="27"/>
      <c r="V126" s="147">
        <v>1</v>
      </c>
      <c r="W126" s="147">
        <f t="shared" si="3"/>
        <v>11000</v>
      </c>
      <c r="X126" s="147"/>
    </row>
    <row r="127" spans="1:24" ht="22.5" customHeight="1">
      <c r="A127" s="9">
        <v>142</v>
      </c>
      <c r="B127" s="61" t="s">
        <v>128</v>
      </c>
      <c r="C127" s="61" t="s">
        <v>30</v>
      </c>
      <c r="D127" s="61" t="s">
        <v>129</v>
      </c>
      <c r="E127" s="62">
        <v>2005</v>
      </c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32"/>
      <c r="Q127" s="32"/>
      <c r="R127" s="32"/>
      <c r="S127" s="32"/>
      <c r="T127" s="32"/>
      <c r="U127" s="27"/>
      <c r="V127" s="147">
        <v>1</v>
      </c>
      <c r="W127" s="147">
        <f t="shared" si="3"/>
        <v>11000</v>
      </c>
      <c r="X127" s="147"/>
    </row>
    <row r="128" spans="1:24" ht="22.5" customHeight="1">
      <c r="A128" s="9">
        <v>143</v>
      </c>
      <c r="B128" s="61" t="s">
        <v>26</v>
      </c>
      <c r="C128" s="61" t="s">
        <v>30</v>
      </c>
      <c r="D128" s="61">
        <v>28717</v>
      </c>
      <c r="E128" s="62">
        <v>2010</v>
      </c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32"/>
      <c r="Q128" s="32"/>
      <c r="R128" s="32"/>
      <c r="S128" s="32"/>
      <c r="T128" s="32"/>
      <c r="U128" s="27"/>
      <c r="V128" s="147">
        <v>1</v>
      </c>
      <c r="W128" s="147">
        <f t="shared" si="3"/>
        <v>11000</v>
      </c>
      <c r="X128" s="147"/>
    </row>
    <row r="129" spans="1:24" ht="22.5" customHeight="1">
      <c r="A129" s="9">
        <v>144</v>
      </c>
      <c r="B129" s="61" t="s">
        <v>130</v>
      </c>
      <c r="C129" s="61" t="s">
        <v>30</v>
      </c>
      <c r="D129" s="61">
        <v>2705</v>
      </c>
      <c r="E129" s="62">
        <v>2003</v>
      </c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32"/>
      <c r="Q129" s="32"/>
      <c r="R129" s="32"/>
      <c r="S129" s="32"/>
      <c r="T129" s="32"/>
      <c r="U129" s="27"/>
      <c r="V129" s="147">
        <v>1</v>
      </c>
      <c r="W129" s="147">
        <f t="shared" si="3"/>
        <v>11000</v>
      </c>
      <c r="X129" s="147"/>
    </row>
    <row r="130" spans="1:24" ht="22.5" customHeight="1">
      <c r="A130" s="9">
        <v>145</v>
      </c>
      <c r="B130" s="61" t="s">
        <v>131</v>
      </c>
      <c r="C130" s="61" t="s">
        <v>30</v>
      </c>
      <c r="D130" s="61">
        <v>27527</v>
      </c>
      <c r="E130" s="62">
        <v>2004</v>
      </c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32"/>
      <c r="Q130" s="32"/>
      <c r="R130" s="32"/>
      <c r="S130" s="32"/>
      <c r="T130" s="32"/>
      <c r="U130" s="27"/>
      <c r="V130" s="147">
        <v>1</v>
      </c>
      <c r="W130" s="147">
        <f t="shared" si="3"/>
        <v>11000</v>
      </c>
      <c r="X130" s="147"/>
    </row>
    <row r="131" spans="1:24" ht="22.5" customHeight="1">
      <c r="A131" s="9">
        <v>146</v>
      </c>
      <c r="B131" s="61" t="s">
        <v>132</v>
      </c>
      <c r="C131" s="61" t="s">
        <v>30</v>
      </c>
      <c r="D131" s="61" t="s">
        <v>133</v>
      </c>
      <c r="E131" s="62">
        <v>2008</v>
      </c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32"/>
      <c r="Q131" s="32"/>
      <c r="R131" s="32"/>
      <c r="S131" s="32"/>
      <c r="T131" s="32"/>
      <c r="U131" s="27"/>
      <c r="V131" s="147">
        <v>1</v>
      </c>
      <c r="W131" s="147">
        <f t="shared" si="3"/>
        <v>11000</v>
      </c>
      <c r="X131" s="147"/>
    </row>
    <row r="132" spans="1:24" ht="22.5" customHeight="1">
      <c r="A132" s="9">
        <v>147</v>
      </c>
      <c r="B132" s="61" t="s">
        <v>134</v>
      </c>
      <c r="C132" s="61" t="s">
        <v>30</v>
      </c>
      <c r="D132" s="61">
        <v>172442</v>
      </c>
      <c r="E132" s="62">
        <v>2011</v>
      </c>
      <c r="F132" s="59"/>
      <c r="G132" s="70"/>
      <c r="H132" s="59"/>
      <c r="I132" s="59"/>
      <c r="J132" s="59"/>
      <c r="K132" s="59"/>
      <c r="L132" s="59"/>
      <c r="M132" s="59"/>
      <c r="N132" s="59"/>
      <c r="O132" s="59"/>
      <c r="P132" s="32"/>
      <c r="Q132" s="32"/>
      <c r="R132" s="32"/>
      <c r="S132" s="32"/>
      <c r="T132" s="32"/>
      <c r="U132" s="27"/>
      <c r="V132" s="147">
        <v>1</v>
      </c>
      <c r="W132" s="147">
        <f t="shared" si="3"/>
        <v>11000</v>
      </c>
      <c r="X132" s="147"/>
    </row>
    <row r="133" spans="1:24" ht="39.950000000000003" customHeight="1">
      <c r="B133" s="264" t="s">
        <v>136</v>
      </c>
      <c r="C133" s="265"/>
      <c r="D133" s="265"/>
      <c r="E133" s="265"/>
      <c r="F133" s="231">
        <v>2422</v>
      </c>
      <c r="G133" s="231">
        <v>17788</v>
      </c>
      <c r="H133" s="274">
        <f>G133/F133</f>
        <v>7.3443435177539227</v>
      </c>
      <c r="I133" s="92"/>
      <c r="J133" s="226">
        <v>1350.79</v>
      </c>
      <c r="K133" s="226">
        <v>94.143000000000001</v>
      </c>
      <c r="L133" s="226">
        <v>0.4</v>
      </c>
      <c r="M133" s="226">
        <v>0</v>
      </c>
      <c r="N133" s="226">
        <v>210</v>
      </c>
      <c r="O133" s="226">
        <v>0</v>
      </c>
      <c r="P133" s="226">
        <v>4448</v>
      </c>
      <c r="Q133" s="226">
        <v>3685</v>
      </c>
      <c r="R133" s="226">
        <v>24</v>
      </c>
      <c r="S133" s="226">
        <v>2208</v>
      </c>
      <c r="T133" s="226">
        <v>142</v>
      </c>
      <c r="U133" s="226">
        <v>9</v>
      </c>
      <c r="V133" s="147"/>
      <c r="W133" s="147">
        <f t="shared" si="3"/>
        <v>0</v>
      </c>
      <c r="X133" s="147"/>
    </row>
    <row r="134" spans="1:24" ht="11.25" customHeight="1">
      <c r="B134" s="266"/>
      <c r="C134" s="267"/>
      <c r="D134" s="267"/>
      <c r="E134" s="267"/>
      <c r="F134" s="232"/>
      <c r="G134" s="232"/>
      <c r="H134" s="275"/>
      <c r="I134" s="92"/>
      <c r="J134" s="227"/>
      <c r="K134" s="227"/>
      <c r="L134" s="227"/>
      <c r="M134" s="227"/>
      <c r="N134" s="227"/>
      <c r="O134" s="227"/>
      <c r="P134" s="284"/>
      <c r="Q134" s="284"/>
      <c r="R134" s="284"/>
      <c r="S134" s="227"/>
      <c r="T134" s="227"/>
      <c r="U134" s="227"/>
      <c r="V134" s="147"/>
      <c r="W134" s="147">
        <f t="shared" si="3"/>
        <v>0</v>
      </c>
      <c r="X134" s="147"/>
    </row>
    <row r="135" spans="1:24" ht="22.5" customHeight="1">
      <c r="A135" s="3">
        <v>5</v>
      </c>
      <c r="B135" s="132" t="s">
        <v>0</v>
      </c>
      <c r="C135" s="131" t="s">
        <v>42</v>
      </c>
      <c r="D135" s="131">
        <v>4314</v>
      </c>
      <c r="E135" s="158">
        <v>1987</v>
      </c>
      <c r="F135" s="134"/>
      <c r="G135" s="134"/>
      <c r="H135" s="134"/>
      <c r="I135" s="134"/>
      <c r="J135" s="134"/>
      <c r="K135" s="134"/>
      <c r="L135" s="134"/>
      <c r="M135" s="134"/>
      <c r="N135" s="134"/>
      <c r="O135" s="134"/>
      <c r="P135" s="159"/>
      <c r="Q135" s="159"/>
      <c r="R135" s="159"/>
      <c r="S135" s="159"/>
      <c r="T135" s="159"/>
      <c r="U135" s="137"/>
      <c r="V135" s="157">
        <v>1</v>
      </c>
      <c r="W135" s="147">
        <f t="shared" si="3"/>
        <v>11000</v>
      </c>
      <c r="X135" s="147">
        <v>1</v>
      </c>
    </row>
    <row r="136" spans="1:24" ht="22.5" customHeight="1">
      <c r="A136" s="3">
        <v>6</v>
      </c>
      <c r="B136" s="65" t="s">
        <v>66</v>
      </c>
      <c r="C136" s="65" t="s">
        <v>30</v>
      </c>
      <c r="D136" s="65">
        <v>6601</v>
      </c>
      <c r="E136" s="71">
        <v>1978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41"/>
      <c r="Q136" s="41"/>
      <c r="R136" s="41"/>
      <c r="S136" s="41"/>
      <c r="T136" s="41"/>
      <c r="U136" s="18"/>
      <c r="V136" s="147">
        <v>1</v>
      </c>
      <c r="W136" s="147">
        <f t="shared" si="3"/>
        <v>11000</v>
      </c>
      <c r="X136" s="147"/>
    </row>
    <row r="137" spans="1:24" s="44" customFormat="1" ht="22.5" customHeight="1">
      <c r="A137" s="3">
        <v>7</v>
      </c>
      <c r="B137" s="61" t="s">
        <v>0</v>
      </c>
      <c r="C137" s="65" t="s">
        <v>31</v>
      </c>
      <c r="D137" s="65">
        <v>374195</v>
      </c>
      <c r="E137" s="72">
        <v>2010</v>
      </c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0"/>
      <c r="Q137" s="50"/>
      <c r="R137" s="50"/>
      <c r="S137" s="50"/>
      <c r="T137" s="50"/>
      <c r="U137" s="18"/>
      <c r="V137" s="149">
        <v>1</v>
      </c>
      <c r="W137" s="147">
        <f t="shared" si="3"/>
        <v>11000</v>
      </c>
      <c r="X137" s="149"/>
    </row>
    <row r="138" spans="1:24" s="44" customFormat="1" ht="22.5" customHeight="1">
      <c r="A138" s="3">
        <v>8</v>
      </c>
      <c r="B138" s="65" t="s">
        <v>18</v>
      </c>
      <c r="C138" s="65" t="s">
        <v>31</v>
      </c>
      <c r="D138" s="65">
        <v>31514</v>
      </c>
      <c r="E138" s="72">
        <v>1993</v>
      </c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25"/>
      <c r="Q138" s="25"/>
      <c r="R138" s="25"/>
      <c r="S138" s="25"/>
      <c r="T138" s="25"/>
      <c r="U138" s="18"/>
      <c r="V138" s="149">
        <v>1</v>
      </c>
      <c r="W138" s="147">
        <f t="shared" si="3"/>
        <v>11000</v>
      </c>
      <c r="X138" s="149"/>
    </row>
    <row r="139" spans="1:24" s="44" customFormat="1" ht="22.5" customHeight="1">
      <c r="A139" s="3">
        <v>9</v>
      </c>
      <c r="B139" s="61" t="s">
        <v>13</v>
      </c>
      <c r="C139" s="61" t="s">
        <v>62</v>
      </c>
      <c r="D139" s="65">
        <v>31519</v>
      </c>
      <c r="E139" s="72">
        <v>1997</v>
      </c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25"/>
      <c r="Q139" s="25"/>
      <c r="R139" s="25"/>
      <c r="S139" s="25"/>
      <c r="T139" s="25"/>
      <c r="U139" s="18"/>
      <c r="V139" s="149">
        <v>1</v>
      </c>
      <c r="W139" s="147">
        <f t="shared" si="3"/>
        <v>11000</v>
      </c>
      <c r="X139" s="149"/>
    </row>
    <row r="140" spans="1:24" s="44" customFormat="1" ht="22.5" customHeight="1">
      <c r="A140" s="3">
        <v>10</v>
      </c>
      <c r="B140" s="65" t="s">
        <v>18</v>
      </c>
      <c r="C140" s="65" t="s">
        <v>31</v>
      </c>
      <c r="D140" s="65">
        <v>390945</v>
      </c>
      <c r="E140" s="72">
        <v>2009</v>
      </c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25"/>
      <c r="Q140" s="25"/>
      <c r="R140" s="25"/>
      <c r="S140" s="25"/>
      <c r="T140" s="25"/>
      <c r="U140" s="18"/>
      <c r="V140" s="149">
        <v>1</v>
      </c>
      <c r="W140" s="147">
        <f t="shared" si="3"/>
        <v>11000</v>
      </c>
      <c r="X140" s="149"/>
    </row>
    <row r="141" spans="1:24" ht="39.950000000000003" customHeight="1">
      <c r="B141" s="264" t="s">
        <v>137</v>
      </c>
      <c r="C141" s="265"/>
      <c r="D141" s="265"/>
      <c r="E141" s="265"/>
      <c r="F141" s="274">
        <v>2634</v>
      </c>
      <c r="G141" s="231">
        <v>20594</v>
      </c>
      <c r="H141" s="274">
        <f>G141/F141</f>
        <v>7.8185269552012153</v>
      </c>
      <c r="I141" s="108"/>
      <c r="J141" s="226">
        <v>0</v>
      </c>
      <c r="K141" s="228" t="s">
        <v>327</v>
      </c>
      <c r="L141" s="228" t="s">
        <v>328</v>
      </c>
      <c r="M141" s="228">
        <v>4</v>
      </c>
      <c r="N141" s="228">
        <v>150</v>
      </c>
      <c r="O141" s="226">
        <v>0</v>
      </c>
      <c r="P141" s="226">
        <v>5184</v>
      </c>
      <c r="Q141" s="226">
        <v>4043</v>
      </c>
      <c r="R141" s="228">
        <v>34</v>
      </c>
      <c r="S141" s="228">
        <v>2112</v>
      </c>
      <c r="T141" s="228">
        <v>27</v>
      </c>
      <c r="U141" s="228">
        <v>0</v>
      </c>
      <c r="V141" s="147"/>
      <c r="W141" s="147">
        <f t="shared" ref="W141:W204" si="4">V141*11000</f>
        <v>0</v>
      </c>
      <c r="X141" s="147"/>
    </row>
    <row r="142" spans="1:24" ht="18.75" customHeight="1">
      <c r="B142" s="266"/>
      <c r="C142" s="267"/>
      <c r="D142" s="267"/>
      <c r="E142" s="267"/>
      <c r="F142" s="275"/>
      <c r="G142" s="232"/>
      <c r="H142" s="275"/>
      <c r="I142" s="108"/>
      <c r="J142" s="227"/>
      <c r="K142" s="228"/>
      <c r="L142" s="228"/>
      <c r="M142" s="228"/>
      <c r="N142" s="228"/>
      <c r="O142" s="227"/>
      <c r="P142" s="227"/>
      <c r="Q142" s="227"/>
      <c r="R142" s="228"/>
      <c r="S142" s="228"/>
      <c r="T142" s="228"/>
      <c r="U142" s="228"/>
      <c r="V142" s="147"/>
      <c r="W142" s="147">
        <f t="shared" si="4"/>
        <v>0</v>
      </c>
      <c r="X142" s="147"/>
    </row>
    <row r="143" spans="1:24" ht="21" customHeight="1">
      <c r="A143" s="3">
        <v>1</v>
      </c>
      <c r="B143" s="61" t="s">
        <v>0</v>
      </c>
      <c r="C143" s="61" t="s">
        <v>30</v>
      </c>
      <c r="D143" s="65">
        <v>3307</v>
      </c>
      <c r="E143" s="66">
        <v>1993</v>
      </c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3"/>
      <c r="Q143" s="13"/>
      <c r="R143" s="13"/>
      <c r="S143" s="13"/>
      <c r="T143" s="13"/>
      <c r="U143" s="18"/>
      <c r="V143" s="147">
        <v>1</v>
      </c>
      <c r="W143" s="147">
        <f t="shared" si="4"/>
        <v>11000</v>
      </c>
      <c r="X143" s="147"/>
    </row>
    <row r="144" spans="1:24" ht="21" customHeight="1">
      <c r="A144" s="3">
        <v>2</v>
      </c>
      <c r="B144" s="61" t="s">
        <v>13</v>
      </c>
      <c r="C144" s="61" t="s">
        <v>62</v>
      </c>
      <c r="D144" s="65" t="s">
        <v>138</v>
      </c>
      <c r="E144" s="66">
        <v>1997</v>
      </c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13"/>
      <c r="Q144" s="13"/>
      <c r="R144" s="13"/>
      <c r="S144" s="13"/>
      <c r="T144" s="13"/>
      <c r="U144" s="18"/>
      <c r="V144" s="147">
        <v>1</v>
      </c>
      <c r="W144" s="147">
        <f t="shared" si="4"/>
        <v>11000</v>
      </c>
      <c r="X144" s="147"/>
    </row>
    <row r="145" spans="1:24" ht="21" customHeight="1">
      <c r="A145" s="3">
        <v>3</v>
      </c>
      <c r="B145" s="61" t="s">
        <v>0</v>
      </c>
      <c r="C145" s="65" t="s">
        <v>62</v>
      </c>
      <c r="D145" s="65">
        <v>390902</v>
      </c>
      <c r="E145" s="66">
        <v>2002</v>
      </c>
      <c r="F145" s="73"/>
      <c r="G145" s="73"/>
      <c r="H145" s="73"/>
      <c r="I145" s="73"/>
      <c r="J145" s="73"/>
      <c r="K145" s="73"/>
      <c r="L145" s="73"/>
      <c r="M145" s="73"/>
      <c r="N145" s="73"/>
      <c r="O145" s="73"/>
      <c r="P145" s="13"/>
      <c r="Q145" s="13"/>
      <c r="R145" s="13"/>
      <c r="S145" s="13"/>
      <c r="T145" s="13"/>
      <c r="U145" s="18"/>
      <c r="V145" s="147">
        <v>1</v>
      </c>
      <c r="W145" s="147">
        <f t="shared" si="4"/>
        <v>11000</v>
      </c>
      <c r="X145" s="147"/>
    </row>
    <row r="146" spans="1:24" ht="21" customHeight="1">
      <c r="A146" s="3">
        <v>4</v>
      </c>
      <c r="B146" s="61" t="s">
        <v>0</v>
      </c>
      <c r="C146" s="65" t="s">
        <v>62</v>
      </c>
      <c r="D146" s="65">
        <v>390945</v>
      </c>
      <c r="E146" s="66">
        <v>2013</v>
      </c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13"/>
      <c r="Q146" s="13"/>
      <c r="R146" s="13"/>
      <c r="S146" s="13"/>
      <c r="T146" s="13"/>
      <c r="U146" s="18"/>
      <c r="V146" s="147">
        <v>1</v>
      </c>
      <c r="W146" s="147">
        <f t="shared" si="4"/>
        <v>11000</v>
      </c>
      <c r="X146" s="147"/>
    </row>
    <row r="147" spans="1:24" ht="21" customHeight="1">
      <c r="A147" s="3">
        <v>6</v>
      </c>
      <c r="B147" s="61" t="s">
        <v>0</v>
      </c>
      <c r="C147" s="65" t="s">
        <v>62</v>
      </c>
      <c r="D147" s="65">
        <v>390945</v>
      </c>
      <c r="E147" s="66">
        <v>2009</v>
      </c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13"/>
      <c r="Q147" s="13"/>
      <c r="R147" s="13"/>
      <c r="S147" s="13"/>
      <c r="T147" s="13"/>
      <c r="U147" s="18"/>
      <c r="V147" s="147">
        <v>1</v>
      </c>
      <c r="W147" s="147">
        <f t="shared" si="4"/>
        <v>11000</v>
      </c>
      <c r="X147" s="147"/>
    </row>
    <row r="148" spans="1:24" ht="39.950000000000003" customHeight="1">
      <c r="B148" s="264" t="s">
        <v>139</v>
      </c>
      <c r="C148" s="279"/>
      <c r="D148" s="279"/>
      <c r="E148" s="279"/>
      <c r="F148" s="274">
        <v>2291</v>
      </c>
      <c r="G148" s="231">
        <v>49736</v>
      </c>
      <c r="H148" s="268">
        <f>G148/F148</f>
        <v>21.709297250109124</v>
      </c>
      <c r="I148" s="112">
        <v>34994</v>
      </c>
      <c r="J148" s="228">
        <v>1530.0060000000001</v>
      </c>
      <c r="K148" s="228">
        <v>174.93700000000001</v>
      </c>
      <c r="L148" s="228">
        <v>21.66</v>
      </c>
      <c r="M148" s="228">
        <v>42</v>
      </c>
      <c r="N148" s="228">
        <v>0</v>
      </c>
      <c r="O148" s="228">
        <v>2</v>
      </c>
      <c r="P148" s="226">
        <v>10812</v>
      </c>
      <c r="Q148" s="226">
        <v>6861</v>
      </c>
      <c r="R148" s="228">
        <v>18</v>
      </c>
      <c r="S148" s="228">
        <v>2195</v>
      </c>
      <c r="T148" s="228">
        <v>340</v>
      </c>
      <c r="U148" s="228">
        <v>0</v>
      </c>
      <c r="V148" s="147"/>
      <c r="W148" s="147">
        <f t="shared" si="4"/>
        <v>0</v>
      </c>
      <c r="X148" s="147"/>
    </row>
    <row r="149" spans="1:24" ht="13.5" customHeight="1">
      <c r="B149" s="280"/>
      <c r="C149" s="281"/>
      <c r="D149" s="281"/>
      <c r="E149" s="281"/>
      <c r="F149" s="275"/>
      <c r="G149" s="232"/>
      <c r="H149" s="269"/>
      <c r="I149" s="112">
        <v>14742</v>
      </c>
      <c r="J149" s="228"/>
      <c r="K149" s="228"/>
      <c r="L149" s="228"/>
      <c r="M149" s="228"/>
      <c r="N149" s="228"/>
      <c r="O149" s="228"/>
      <c r="P149" s="227"/>
      <c r="Q149" s="227"/>
      <c r="R149" s="228"/>
      <c r="S149" s="228"/>
      <c r="T149" s="228"/>
      <c r="U149" s="228"/>
      <c r="V149" s="147"/>
      <c r="W149" s="147">
        <f t="shared" si="4"/>
        <v>0</v>
      </c>
      <c r="X149" s="147"/>
    </row>
    <row r="150" spans="1:24" ht="21" customHeight="1">
      <c r="A150" s="3">
        <v>1</v>
      </c>
      <c r="B150" s="61" t="s">
        <v>0</v>
      </c>
      <c r="C150" s="61" t="s">
        <v>31</v>
      </c>
      <c r="D150" s="65">
        <v>390945</v>
      </c>
      <c r="E150" s="66">
        <v>2010</v>
      </c>
      <c r="F150" s="29"/>
      <c r="G150" s="19"/>
      <c r="H150" s="12"/>
      <c r="I150" s="12"/>
      <c r="J150" s="12"/>
      <c r="K150" s="12"/>
      <c r="L150" s="12"/>
      <c r="M150" s="12"/>
      <c r="N150" s="12"/>
      <c r="O150" s="12"/>
      <c r="P150" s="13"/>
      <c r="Q150" s="13"/>
      <c r="R150" s="13"/>
      <c r="S150" s="13"/>
      <c r="T150" s="13"/>
      <c r="U150" s="18"/>
      <c r="V150" s="147">
        <v>1</v>
      </c>
      <c r="W150" s="147">
        <f t="shared" si="4"/>
        <v>11000</v>
      </c>
      <c r="X150" s="147"/>
    </row>
    <row r="151" spans="1:24" ht="21" customHeight="1">
      <c r="A151" s="3">
        <v>2</v>
      </c>
      <c r="B151" s="61" t="s">
        <v>0</v>
      </c>
      <c r="C151" s="61" t="s">
        <v>31</v>
      </c>
      <c r="D151" s="65">
        <v>390902</v>
      </c>
      <c r="E151" s="66">
        <v>2004</v>
      </c>
      <c r="F151" s="29"/>
      <c r="G151" s="19"/>
      <c r="H151" s="73"/>
      <c r="I151" s="73"/>
      <c r="J151" s="73"/>
      <c r="K151" s="73"/>
      <c r="L151" s="73"/>
      <c r="M151" s="73"/>
      <c r="N151" s="73"/>
      <c r="O151" s="73"/>
      <c r="P151" s="13"/>
      <c r="Q151" s="13"/>
      <c r="R151" s="13"/>
      <c r="S151" s="13"/>
      <c r="T151" s="13"/>
      <c r="U151" s="18"/>
      <c r="V151" s="147">
        <v>1</v>
      </c>
      <c r="W151" s="147">
        <f t="shared" si="4"/>
        <v>11000</v>
      </c>
      <c r="X151" s="147"/>
    </row>
    <row r="152" spans="1:24" ht="21" customHeight="1">
      <c r="A152" s="3">
        <v>3</v>
      </c>
      <c r="B152" s="61" t="s">
        <v>13</v>
      </c>
      <c r="C152" s="61" t="s">
        <v>62</v>
      </c>
      <c r="D152" s="65">
        <v>3962</v>
      </c>
      <c r="E152" s="66">
        <v>2005</v>
      </c>
      <c r="F152" s="29"/>
      <c r="G152" s="19"/>
      <c r="H152" s="73"/>
      <c r="I152" s="73"/>
      <c r="J152" s="73"/>
      <c r="K152" s="73"/>
      <c r="L152" s="73"/>
      <c r="M152" s="73"/>
      <c r="N152" s="73"/>
      <c r="O152" s="73"/>
      <c r="P152" s="13"/>
      <c r="Q152" s="13"/>
      <c r="R152" s="13"/>
      <c r="S152" s="13"/>
      <c r="T152" s="13"/>
      <c r="U152" s="18"/>
      <c r="V152" s="147">
        <v>1</v>
      </c>
      <c r="W152" s="147">
        <f t="shared" si="4"/>
        <v>11000</v>
      </c>
      <c r="X152" s="147"/>
    </row>
    <row r="153" spans="1:24" ht="21" customHeight="1">
      <c r="A153" s="3">
        <v>4</v>
      </c>
      <c r="B153" s="61" t="s">
        <v>0</v>
      </c>
      <c r="C153" s="61" t="s">
        <v>30</v>
      </c>
      <c r="D153" s="65">
        <v>4301</v>
      </c>
      <c r="E153" s="66">
        <v>1994</v>
      </c>
      <c r="F153" s="29"/>
      <c r="G153" s="19"/>
      <c r="H153" s="73"/>
      <c r="I153" s="73"/>
      <c r="J153" s="73"/>
      <c r="K153" s="73"/>
      <c r="L153" s="73"/>
      <c r="M153" s="73"/>
      <c r="N153" s="73"/>
      <c r="O153" s="73"/>
      <c r="P153" s="13"/>
      <c r="Q153" s="13"/>
      <c r="R153" s="13"/>
      <c r="S153" s="13"/>
      <c r="T153" s="13"/>
      <c r="U153" s="18"/>
      <c r="V153" s="147">
        <v>1</v>
      </c>
      <c r="W153" s="147">
        <f t="shared" si="4"/>
        <v>11000</v>
      </c>
      <c r="X153" s="147"/>
    </row>
    <row r="154" spans="1:24" ht="21" customHeight="1">
      <c r="A154" s="3">
        <v>5</v>
      </c>
      <c r="B154" s="61" t="s">
        <v>0</v>
      </c>
      <c r="C154" s="61" t="s">
        <v>30</v>
      </c>
      <c r="D154" s="65">
        <v>3034</v>
      </c>
      <c r="E154" s="66">
        <v>2007</v>
      </c>
      <c r="F154" s="29"/>
      <c r="G154" s="19"/>
      <c r="H154" s="73"/>
      <c r="I154" s="73"/>
      <c r="J154" s="73"/>
      <c r="K154" s="73"/>
      <c r="L154" s="73"/>
      <c r="M154" s="73"/>
      <c r="N154" s="73"/>
      <c r="O154" s="73"/>
      <c r="P154" s="13"/>
      <c r="Q154" s="13"/>
      <c r="R154" s="13"/>
      <c r="S154" s="13"/>
      <c r="T154" s="13"/>
      <c r="U154" s="18"/>
      <c r="V154" s="147">
        <v>1</v>
      </c>
      <c r="W154" s="147">
        <f t="shared" si="4"/>
        <v>11000</v>
      </c>
      <c r="X154" s="147"/>
    </row>
    <row r="155" spans="1:24" ht="39.950000000000003" customHeight="1">
      <c r="B155" s="264" t="s">
        <v>140</v>
      </c>
      <c r="C155" s="265"/>
      <c r="D155" s="265"/>
      <c r="E155" s="265"/>
      <c r="F155" s="274">
        <v>2454</v>
      </c>
      <c r="G155" s="231">
        <v>55882</v>
      </c>
      <c r="H155" s="268">
        <f>G155/F155</f>
        <v>22.771801140994295</v>
      </c>
      <c r="I155" s="112"/>
      <c r="J155" s="228">
        <v>183</v>
      </c>
      <c r="K155" s="228">
        <v>270</v>
      </c>
      <c r="L155" s="228">
        <v>25</v>
      </c>
      <c r="M155" s="228">
        <v>0</v>
      </c>
      <c r="N155" s="228">
        <v>40</v>
      </c>
      <c r="O155" s="228">
        <v>0</v>
      </c>
      <c r="P155" s="226">
        <v>6862</v>
      </c>
      <c r="Q155" s="226">
        <v>5184</v>
      </c>
      <c r="R155" s="228">
        <v>42</v>
      </c>
      <c r="S155" s="228">
        <v>4315</v>
      </c>
      <c r="T155" s="228">
        <v>154</v>
      </c>
      <c r="U155" s="228">
        <v>0</v>
      </c>
      <c r="V155" s="147"/>
      <c r="W155" s="147">
        <f t="shared" si="4"/>
        <v>0</v>
      </c>
      <c r="X155" s="147"/>
    </row>
    <row r="156" spans="1:24" ht="15" customHeight="1">
      <c r="B156" s="266"/>
      <c r="C156" s="267"/>
      <c r="D156" s="267"/>
      <c r="E156" s="267"/>
      <c r="F156" s="275"/>
      <c r="G156" s="232"/>
      <c r="H156" s="269"/>
      <c r="I156" s="112"/>
      <c r="J156" s="228"/>
      <c r="K156" s="228"/>
      <c r="L156" s="228"/>
      <c r="M156" s="228"/>
      <c r="N156" s="228"/>
      <c r="O156" s="228"/>
      <c r="P156" s="227"/>
      <c r="Q156" s="227"/>
      <c r="R156" s="228"/>
      <c r="S156" s="228"/>
      <c r="T156" s="228"/>
      <c r="U156" s="228"/>
      <c r="V156" s="147"/>
      <c r="W156" s="147">
        <f t="shared" si="4"/>
        <v>0</v>
      </c>
      <c r="X156" s="147"/>
    </row>
    <row r="157" spans="1:24" s="47" customFormat="1" ht="19.5" customHeight="1">
      <c r="A157" s="47">
        <v>1</v>
      </c>
      <c r="B157" s="65" t="s">
        <v>141</v>
      </c>
      <c r="C157" s="65" t="s">
        <v>30</v>
      </c>
      <c r="D157" s="65">
        <v>6611</v>
      </c>
      <c r="E157" s="66">
        <v>1992</v>
      </c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9"/>
      <c r="Q157" s="49"/>
      <c r="R157" s="49"/>
      <c r="S157" s="49"/>
      <c r="T157" s="49"/>
      <c r="U157" s="46"/>
      <c r="V157" s="149">
        <v>1</v>
      </c>
      <c r="W157" s="147">
        <f t="shared" si="4"/>
        <v>11000</v>
      </c>
      <c r="X157" s="185"/>
    </row>
    <row r="158" spans="1:24" s="47" customFormat="1" ht="19.5" customHeight="1">
      <c r="A158" s="47">
        <v>2</v>
      </c>
      <c r="B158" s="131" t="s">
        <v>142</v>
      </c>
      <c r="C158" s="131" t="s">
        <v>42</v>
      </c>
      <c r="D158" s="131">
        <v>431410</v>
      </c>
      <c r="E158" s="133">
        <v>1989</v>
      </c>
      <c r="F158" s="165"/>
      <c r="G158" s="165"/>
      <c r="H158" s="165"/>
      <c r="I158" s="165"/>
      <c r="J158" s="165"/>
      <c r="K158" s="165"/>
      <c r="L158" s="165"/>
      <c r="M158" s="165"/>
      <c r="N158" s="165"/>
      <c r="O158" s="165"/>
      <c r="P158" s="166"/>
      <c r="Q158" s="166"/>
      <c r="R158" s="166"/>
      <c r="S158" s="166"/>
      <c r="T158" s="166"/>
      <c r="U158" s="167"/>
      <c r="V158" s="163">
        <v>1</v>
      </c>
      <c r="W158" s="147">
        <f t="shared" si="4"/>
        <v>11000</v>
      </c>
      <c r="X158" s="185">
        <v>1</v>
      </c>
    </row>
    <row r="159" spans="1:24" s="47" customFormat="1" ht="19.5" customHeight="1">
      <c r="A159" s="47">
        <v>5</v>
      </c>
      <c r="B159" s="65" t="s">
        <v>143</v>
      </c>
      <c r="C159" s="65" t="s">
        <v>62</v>
      </c>
      <c r="D159" s="65">
        <v>3909</v>
      </c>
      <c r="E159" s="66">
        <v>2000</v>
      </c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9"/>
      <c r="Q159" s="49"/>
      <c r="R159" s="49"/>
      <c r="S159" s="49"/>
      <c r="T159" s="49"/>
      <c r="U159" s="46"/>
      <c r="V159" s="149">
        <v>1</v>
      </c>
      <c r="W159" s="147">
        <f t="shared" si="4"/>
        <v>11000</v>
      </c>
      <c r="X159" s="185"/>
    </row>
    <row r="160" spans="1:24" s="47" customFormat="1" ht="19.5" customHeight="1">
      <c r="A160" s="47">
        <v>6</v>
      </c>
      <c r="B160" s="65" t="s">
        <v>144</v>
      </c>
      <c r="C160" s="65" t="s">
        <v>62</v>
      </c>
      <c r="D160" s="65">
        <v>396259</v>
      </c>
      <c r="E160" s="66">
        <v>2005</v>
      </c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9"/>
      <c r="Q160" s="49"/>
      <c r="R160" s="49"/>
      <c r="S160" s="49"/>
      <c r="T160" s="49"/>
      <c r="U160" s="46"/>
      <c r="V160" s="149">
        <v>1</v>
      </c>
      <c r="W160" s="147">
        <f t="shared" si="4"/>
        <v>11000</v>
      </c>
      <c r="X160" s="185"/>
    </row>
    <row r="161" spans="1:24" s="47" customFormat="1" ht="19.5" customHeight="1">
      <c r="A161" s="47">
        <v>7</v>
      </c>
      <c r="B161" s="65" t="s">
        <v>145</v>
      </c>
      <c r="C161" s="65" t="s">
        <v>62</v>
      </c>
      <c r="D161" s="65">
        <v>390995</v>
      </c>
      <c r="E161" s="66">
        <v>2014</v>
      </c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9"/>
      <c r="Q161" s="49"/>
      <c r="R161" s="49"/>
      <c r="S161" s="49"/>
      <c r="T161" s="49"/>
      <c r="U161" s="46"/>
      <c r="V161" s="149">
        <v>1</v>
      </c>
      <c r="W161" s="147">
        <f t="shared" si="4"/>
        <v>11000</v>
      </c>
      <c r="X161" s="185"/>
    </row>
    <row r="162" spans="1:24" s="47" customFormat="1" ht="19.5" customHeight="1">
      <c r="A162" s="47">
        <v>8</v>
      </c>
      <c r="B162" s="65" t="s">
        <v>146</v>
      </c>
      <c r="C162" s="65" t="s">
        <v>30</v>
      </c>
      <c r="D162" s="65">
        <v>6601</v>
      </c>
      <c r="E162" s="66">
        <v>1979</v>
      </c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9"/>
      <c r="Q162" s="49"/>
      <c r="R162" s="49"/>
      <c r="S162" s="49"/>
      <c r="T162" s="49"/>
      <c r="U162" s="46"/>
      <c r="V162" s="149">
        <v>1</v>
      </c>
      <c r="W162" s="147">
        <f t="shared" si="4"/>
        <v>11000</v>
      </c>
      <c r="X162" s="185"/>
    </row>
    <row r="163" spans="1:24" s="47" customFormat="1" ht="19.5" customHeight="1">
      <c r="A163" s="47">
        <v>9</v>
      </c>
      <c r="B163" s="65" t="s">
        <v>147</v>
      </c>
      <c r="C163" s="65" t="s">
        <v>62</v>
      </c>
      <c r="D163" s="65">
        <v>315195</v>
      </c>
      <c r="E163" s="66">
        <v>2013</v>
      </c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9"/>
      <c r="Q163" s="49"/>
      <c r="R163" s="49"/>
      <c r="S163" s="49"/>
      <c r="T163" s="49"/>
      <c r="U163" s="46"/>
      <c r="V163" s="149">
        <v>1</v>
      </c>
      <c r="W163" s="147">
        <f t="shared" si="4"/>
        <v>11000</v>
      </c>
      <c r="X163" s="185"/>
    </row>
    <row r="164" spans="1:24" ht="39.950000000000003" customHeight="1">
      <c r="B164" s="264" t="s">
        <v>148</v>
      </c>
      <c r="C164" s="265"/>
      <c r="D164" s="265"/>
      <c r="E164" s="265"/>
      <c r="F164" s="231">
        <v>1751</v>
      </c>
      <c r="G164" s="231">
        <v>51504</v>
      </c>
      <c r="H164" s="268">
        <f>G164/F164</f>
        <v>29.414049114791549</v>
      </c>
      <c r="I164" s="112"/>
      <c r="J164" s="228">
        <v>371.4</v>
      </c>
      <c r="K164" s="228">
        <v>115.08499999999999</v>
      </c>
      <c r="L164" s="228">
        <v>8.6790000000000003</v>
      </c>
      <c r="M164" s="228">
        <v>0</v>
      </c>
      <c r="N164" s="228">
        <v>150</v>
      </c>
      <c r="O164" s="226">
        <v>0</v>
      </c>
      <c r="P164" s="226">
        <v>7384</v>
      </c>
      <c r="Q164" s="226">
        <v>6146</v>
      </c>
      <c r="R164" s="228">
        <v>35</v>
      </c>
      <c r="S164" s="228">
        <v>2719</v>
      </c>
      <c r="T164" s="228">
        <v>226</v>
      </c>
      <c r="U164" s="228">
        <v>0</v>
      </c>
      <c r="V164" s="149"/>
      <c r="W164" s="147">
        <f t="shared" si="4"/>
        <v>0</v>
      </c>
      <c r="X164" s="147"/>
    </row>
    <row r="165" spans="1:24" ht="11.25" customHeight="1">
      <c r="B165" s="266"/>
      <c r="C165" s="267"/>
      <c r="D165" s="267"/>
      <c r="E165" s="267"/>
      <c r="F165" s="232"/>
      <c r="G165" s="232"/>
      <c r="H165" s="269"/>
      <c r="I165" s="112"/>
      <c r="J165" s="228"/>
      <c r="K165" s="228"/>
      <c r="L165" s="228"/>
      <c r="M165" s="228"/>
      <c r="N165" s="228"/>
      <c r="O165" s="227"/>
      <c r="P165" s="227"/>
      <c r="Q165" s="227"/>
      <c r="R165" s="228"/>
      <c r="S165" s="228"/>
      <c r="T165" s="228"/>
      <c r="U165" s="228"/>
      <c r="V165" s="149"/>
      <c r="W165" s="147">
        <f t="shared" si="4"/>
        <v>0</v>
      </c>
      <c r="X165" s="147"/>
    </row>
    <row r="166" spans="1:24" ht="22.5" customHeight="1">
      <c r="A166" s="3">
        <v>2</v>
      </c>
      <c r="B166" s="65" t="s">
        <v>0</v>
      </c>
      <c r="C166" s="65" t="s">
        <v>30</v>
      </c>
      <c r="D166" s="65">
        <v>6611</v>
      </c>
      <c r="E166" s="66">
        <v>1994</v>
      </c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13"/>
      <c r="Q166" s="13"/>
      <c r="R166" s="13"/>
      <c r="S166" s="13"/>
      <c r="T166" s="13"/>
      <c r="U166" s="18"/>
      <c r="V166" s="149">
        <v>1</v>
      </c>
      <c r="W166" s="147">
        <f t="shared" si="4"/>
        <v>11000</v>
      </c>
      <c r="X166" s="147"/>
    </row>
    <row r="167" spans="1:24" ht="22.5" customHeight="1">
      <c r="A167" s="3">
        <v>3</v>
      </c>
      <c r="B167" s="65" t="s">
        <v>0</v>
      </c>
      <c r="C167" s="65" t="s">
        <v>62</v>
      </c>
      <c r="D167" s="65">
        <v>390945</v>
      </c>
      <c r="E167" s="66">
        <v>2011</v>
      </c>
      <c r="F167" s="73"/>
      <c r="G167" s="73"/>
      <c r="H167" s="73"/>
      <c r="I167" s="73"/>
      <c r="J167" s="73"/>
      <c r="K167" s="73"/>
      <c r="L167" s="73"/>
      <c r="M167" s="73"/>
      <c r="N167" s="73"/>
      <c r="O167" s="73"/>
      <c r="P167" s="13"/>
      <c r="Q167" s="13"/>
      <c r="R167" s="13"/>
      <c r="S167" s="13"/>
      <c r="T167" s="13"/>
      <c r="U167" s="18"/>
      <c r="V167" s="149">
        <v>1</v>
      </c>
      <c r="W167" s="147">
        <f t="shared" si="4"/>
        <v>11000</v>
      </c>
      <c r="X167" s="147"/>
    </row>
    <row r="168" spans="1:24" ht="22.5" customHeight="1">
      <c r="A168" s="3">
        <v>4</v>
      </c>
      <c r="B168" s="65" t="s">
        <v>0</v>
      </c>
      <c r="C168" s="65" t="s">
        <v>62</v>
      </c>
      <c r="D168" s="65">
        <v>3909</v>
      </c>
      <c r="E168" s="66">
        <v>2003</v>
      </c>
      <c r="F168" s="73"/>
      <c r="G168" s="73"/>
      <c r="H168" s="73"/>
      <c r="I168" s="73"/>
      <c r="J168" s="73"/>
      <c r="K168" s="73"/>
      <c r="L168" s="73"/>
      <c r="M168" s="73"/>
      <c r="N168" s="73"/>
      <c r="O168" s="73"/>
      <c r="P168" s="13"/>
      <c r="Q168" s="13"/>
      <c r="R168" s="13"/>
      <c r="S168" s="13"/>
      <c r="T168" s="13"/>
      <c r="U168" s="18"/>
      <c r="V168" s="149">
        <v>1</v>
      </c>
      <c r="W168" s="147">
        <f t="shared" si="4"/>
        <v>11000</v>
      </c>
      <c r="X168" s="147"/>
    </row>
    <row r="169" spans="1:24" ht="22.5" customHeight="1">
      <c r="A169" s="3">
        <v>5</v>
      </c>
      <c r="B169" s="65" t="s">
        <v>18</v>
      </c>
      <c r="C169" s="65" t="s">
        <v>63</v>
      </c>
      <c r="D169" s="65">
        <v>212140</v>
      </c>
      <c r="E169" s="66">
        <v>2009</v>
      </c>
      <c r="F169" s="73"/>
      <c r="G169" s="73"/>
      <c r="H169" s="73"/>
      <c r="I169" s="73"/>
      <c r="J169" s="73"/>
      <c r="K169" s="73"/>
      <c r="L169" s="73"/>
      <c r="M169" s="73"/>
      <c r="N169" s="73"/>
      <c r="O169" s="73"/>
      <c r="P169" s="13"/>
      <c r="Q169" s="13"/>
      <c r="R169" s="13"/>
      <c r="S169" s="13"/>
      <c r="T169" s="13"/>
      <c r="U169" s="18"/>
      <c r="V169" s="147">
        <v>1</v>
      </c>
      <c r="W169" s="147">
        <f t="shared" si="4"/>
        <v>11000</v>
      </c>
      <c r="X169" s="147"/>
    </row>
    <row r="170" spans="1:24" ht="39.950000000000003" customHeight="1">
      <c r="B170" s="297" t="s">
        <v>149</v>
      </c>
      <c r="C170" s="298"/>
      <c r="D170" s="298"/>
      <c r="E170" s="298"/>
      <c r="F170" s="299">
        <v>1748</v>
      </c>
      <c r="G170" s="300">
        <v>26871</v>
      </c>
      <c r="H170" s="268">
        <f>G170/F170</f>
        <v>15.372425629290618</v>
      </c>
      <c r="I170" s="122"/>
      <c r="J170" s="228">
        <v>0</v>
      </c>
      <c r="K170" s="228">
        <v>115.3</v>
      </c>
      <c r="L170" s="228">
        <v>0</v>
      </c>
      <c r="M170" s="228">
        <v>0</v>
      </c>
      <c r="N170" s="228">
        <v>393</v>
      </c>
      <c r="O170" s="228">
        <v>0</v>
      </c>
      <c r="P170" s="226">
        <v>5936</v>
      </c>
      <c r="Q170" s="226">
        <v>4660</v>
      </c>
      <c r="R170" s="228">
        <v>41</v>
      </c>
      <c r="S170" s="228">
        <v>1273</v>
      </c>
      <c r="T170" s="228">
        <v>109</v>
      </c>
      <c r="U170" s="228">
        <v>4</v>
      </c>
      <c r="V170" s="147"/>
      <c r="W170" s="147">
        <f t="shared" si="4"/>
        <v>0</v>
      </c>
      <c r="X170" s="147"/>
    </row>
    <row r="171" spans="1:24" ht="12" customHeight="1">
      <c r="B171" s="298"/>
      <c r="C171" s="298"/>
      <c r="D171" s="298"/>
      <c r="E171" s="298"/>
      <c r="F171" s="299"/>
      <c r="G171" s="300"/>
      <c r="H171" s="269"/>
      <c r="I171" s="122"/>
      <c r="J171" s="228"/>
      <c r="K171" s="228"/>
      <c r="L171" s="228"/>
      <c r="M171" s="228"/>
      <c r="N171" s="228"/>
      <c r="O171" s="228"/>
      <c r="P171" s="227"/>
      <c r="Q171" s="227"/>
      <c r="R171" s="228"/>
      <c r="S171" s="228"/>
      <c r="T171" s="228"/>
      <c r="U171" s="228"/>
      <c r="V171" s="147"/>
      <c r="W171" s="147">
        <f t="shared" si="4"/>
        <v>0</v>
      </c>
      <c r="X171" s="147"/>
    </row>
    <row r="172" spans="1:24" ht="21" customHeight="1">
      <c r="A172" s="3">
        <v>1</v>
      </c>
      <c r="B172" s="65" t="s">
        <v>13</v>
      </c>
      <c r="C172" s="65" t="s">
        <v>62</v>
      </c>
      <c r="D172" s="65">
        <v>3909</v>
      </c>
      <c r="E172" s="66">
        <v>2007</v>
      </c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3"/>
      <c r="Q172" s="13"/>
      <c r="R172" s="13"/>
      <c r="S172" s="13"/>
      <c r="T172" s="13"/>
      <c r="U172" s="18"/>
      <c r="V172" s="147">
        <v>1</v>
      </c>
      <c r="W172" s="147">
        <f t="shared" si="4"/>
        <v>11000</v>
      </c>
      <c r="X172" s="147"/>
    </row>
    <row r="173" spans="1:24" ht="21" customHeight="1">
      <c r="A173" s="3">
        <v>2</v>
      </c>
      <c r="B173" s="65" t="s">
        <v>0</v>
      </c>
      <c r="C173" s="65" t="s">
        <v>30</v>
      </c>
      <c r="D173" s="65">
        <v>6611</v>
      </c>
      <c r="E173" s="66">
        <v>1988</v>
      </c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13"/>
      <c r="Q173" s="13"/>
      <c r="R173" s="13"/>
      <c r="S173" s="13"/>
      <c r="T173" s="13"/>
      <c r="U173" s="18"/>
      <c r="V173" s="147">
        <v>1</v>
      </c>
      <c r="W173" s="147">
        <f t="shared" si="4"/>
        <v>11000</v>
      </c>
      <c r="X173" s="147"/>
    </row>
    <row r="174" spans="1:24" ht="21" customHeight="1">
      <c r="A174" s="3">
        <v>3</v>
      </c>
      <c r="B174" s="65" t="s">
        <v>13</v>
      </c>
      <c r="C174" s="65" t="s">
        <v>62</v>
      </c>
      <c r="D174" s="65">
        <v>390944</v>
      </c>
      <c r="E174" s="66">
        <v>2008</v>
      </c>
      <c r="F174" s="73"/>
      <c r="G174" s="73"/>
      <c r="H174" s="73"/>
      <c r="I174" s="73"/>
      <c r="J174" s="73"/>
      <c r="K174" s="73"/>
      <c r="L174" s="73"/>
      <c r="M174" s="73"/>
      <c r="N174" s="73"/>
      <c r="O174" s="73"/>
      <c r="P174" s="13"/>
      <c r="Q174" s="13"/>
      <c r="R174" s="13"/>
      <c r="S174" s="13"/>
      <c r="T174" s="13"/>
      <c r="U174" s="18"/>
      <c r="V174" s="147">
        <v>1</v>
      </c>
      <c r="W174" s="147">
        <f t="shared" si="4"/>
        <v>11000</v>
      </c>
      <c r="X174" s="147"/>
    </row>
    <row r="175" spans="1:24" ht="21" customHeight="1">
      <c r="A175" s="3">
        <v>4</v>
      </c>
      <c r="B175" s="65" t="s">
        <v>13</v>
      </c>
      <c r="C175" s="65" t="s">
        <v>62</v>
      </c>
      <c r="D175" s="65">
        <v>390995</v>
      </c>
      <c r="E175" s="66">
        <v>2010</v>
      </c>
      <c r="F175" s="73"/>
      <c r="G175" s="73"/>
      <c r="H175" s="73"/>
      <c r="I175" s="73"/>
      <c r="J175" s="73"/>
      <c r="K175" s="73"/>
      <c r="L175" s="73"/>
      <c r="M175" s="73"/>
      <c r="N175" s="73"/>
      <c r="O175" s="73"/>
      <c r="P175" s="13"/>
      <c r="Q175" s="13"/>
      <c r="R175" s="13"/>
      <c r="S175" s="13"/>
      <c r="T175" s="13"/>
      <c r="U175" s="18"/>
      <c r="V175" s="147">
        <v>1</v>
      </c>
      <c r="W175" s="147">
        <f t="shared" si="4"/>
        <v>11000</v>
      </c>
      <c r="X175" s="147"/>
    </row>
    <row r="176" spans="1:24" ht="21" customHeight="1">
      <c r="A176" s="3">
        <v>5</v>
      </c>
      <c r="B176" s="67" t="s">
        <v>0</v>
      </c>
      <c r="C176" s="67" t="s">
        <v>30</v>
      </c>
      <c r="D176" s="67">
        <v>3307</v>
      </c>
      <c r="E176" s="74">
        <v>1993</v>
      </c>
      <c r="F176" s="73"/>
      <c r="G176" s="73"/>
      <c r="H176" s="73"/>
      <c r="I176" s="73"/>
      <c r="J176" s="73"/>
      <c r="K176" s="73"/>
      <c r="L176" s="73"/>
      <c r="M176" s="73"/>
      <c r="N176" s="73"/>
      <c r="O176" s="73"/>
      <c r="P176" s="13"/>
      <c r="Q176" s="13"/>
      <c r="R176" s="13"/>
      <c r="S176" s="13"/>
      <c r="T176" s="13"/>
      <c r="U176" s="18"/>
      <c r="V176" s="147">
        <v>1</v>
      </c>
      <c r="W176" s="147">
        <f t="shared" si="4"/>
        <v>11000</v>
      </c>
      <c r="X176" s="147"/>
    </row>
    <row r="177" spans="1:24" ht="21" customHeight="1">
      <c r="A177" s="3">
        <v>6</v>
      </c>
      <c r="B177" s="65" t="s">
        <v>18</v>
      </c>
      <c r="C177" s="65" t="s">
        <v>63</v>
      </c>
      <c r="D177" s="65">
        <v>212140</v>
      </c>
      <c r="E177" s="66">
        <v>2009</v>
      </c>
      <c r="F177" s="73"/>
      <c r="G177" s="73"/>
      <c r="H177" s="73"/>
      <c r="I177" s="73"/>
      <c r="J177" s="73"/>
      <c r="K177" s="73"/>
      <c r="L177" s="73"/>
      <c r="M177" s="73"/>
      <c r="N177" s="73"/>
      <c r="O177" s="73"/>
      <c r="P177" s="13"/>
      <c r="Q177" s="13"/>
      <c r="R177" s="13"/>
      <c r="S177" s="13"/>
      <c r="T177" s="13"/>
      <c r="U177" s="18"/>
      <c r="V177" s="147">
        <v>1</v>
      </c>
      <c r="W177" s="147">
        <f t="shared" si="4"/>
        <v>11000</v>
      </c>
      <c r="X177" s="147"/>
    </row>
    <row r="178" spans="1:24" ht="39.950000000000003" customHeight="1">
      <c r="B178" s="264" t="s">
        <v>150</v>
      </c>
      <c r="C178" s="265"/>
      <c r="D178" s="265"/>
      <c r="E178" s="265"/>
      <c r="F178" s="268">
        <v>1824</v>
      </c>
      <c r="G178" s="282">
        <v>53197</v>
      </c>
      <c r="H178" s="268">
        <f>G178/F178</f>
        <v>29.165021929824562</v>
      </c>
      <c r="I178" s="121"/>
      <c r="J178" s="228">
        <v>740.74</v>
      </c>
      <c r="K178" s="228">
        <v>309</v>
      </c>
      <c r="L178" s="228">
        <v>66</v>
      </c>
      <c r="M178" s="228">
        <v>21</v>
      </c>
      <c r="N178" s="228">
        <v>140.4</v>
      </c>
      <c r="O178" s="226">
        <v>3</v>
      </c>
      <c r="P178" s="226">
        <f>5652+6520</f>
        <v>12172</v>
      </c>
      <c r="Q178" s="226">
        <f>5064+5228</f>
        <v>10292</v>
      </c>
      <c r="R178" s="228">
        <v>82</v>
      </c>
      <c r="S178" s="228">
        <f>4904+774</f>
        <v>5678</v>
      </c>
      <c r="T178" s="228">
        <v>324</v>
      </c>
      <c r="U178" s="228">
        <v>0</v>
      </c>
      <c r="V178" s="147"/>
      <c r="W178" s="147">
        <f t="shared" si="4"/>
        <v>0</v>
      </c>
      <c r="X178" s="147"/>
    </row>
    <row r="179" spans="1:24" ht="19.5" customHeight="1">
      <c r="B179" s="266"/>
      <c r="C179" s="267"/>
      <c r="D179" s="267"/>
      <c r="E179" s="267"/>
      <c r="F179" s="269"/>
      <c r="G179" s="283"/>
      <c r="H179" s="269"/>
      <c r="I179" s="121"/>
      <c r="J179" s="228"/>
      <c r="K179" s="228"/>
      <c r="L179" s="228"/>
      <c r="M179" s="228"/>
      <c r="N179" s="228"/>
      <c r="O179" s="227"/>
      <c r="P179" s="227"/>
      <c r="Q179" s="227"/>
      <c r="R179" s="228"/>
      <c r="S179" s="228"/>
      <c r="T179" s="228"/>
      <c r="U179" s="228"/>
      <c r="V179" s="147"/>
      <c r="W179" s="147">
        <f t="shared" si="4"/>
        <v>0</v>
      </c>
      <c r="X179" s="147"/>
    </row>
    <row r="180" spans="1:24" ht="21" customHeight="1">
      <c r="A180" s="3">
        <v>1</v>
      </c>
      <c r="B180" s="65" t="s">
        <v>18</v>
      </c>
      <c r="C180" s="65" t="s">
        <v>30</v>
      </c>
      <c r="D180" s="65">
        <v>3102</v>
      </c>
      <c r="E180" s="66">
        <v>2007</v>
      </c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30"/>
      <c r="Q180" s="30"/>
      <c r="R180" s="30"/>
      <c r="S180" s="30"/>
      <c r="T180" s="30"/>
      <c r="U180" s="31"/>
      <c r="V180" s="147">
        <v>1</v>
      </c>
      <c r="W180" s="147">
        <f t="shared" si="4"/>
        <v>11000</v>
      </c>
      <c r="X180" s="147"/>
    </row>
    <row r="181" spans="1:24" ht="21" customHeight="1">
      <c r="A181" s="3">
        <v>2</v>
      </c>
      <c r="B181" s="65" t="s">
        <v>0</v>
      </c>
      <c r="C181" s="65" t="s">
        <v>30</v>
      </c>
      <c r="D181" s="65">
        <v>3307</v>
      </c>
      <c r="E181" s="66">
        <v>1994</v>
      </c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30"/>
      <c r="Q181" s="30"/>
      <c r="R181" s="30"/>
      <c r="S181" s="30"/>
      <c r="T181" s="30"/>
      <c r="U181" s="31"/>
      <c r="V181" s="147">
        <v>1</v>
      </c>
      <c r="W181" s="147">
        <f t="shared" si="4"/>
        <v>11000</v>
      </c>
      <c r="X181" s="147"/>
    </row>
    <row r="182" spans="1:24" ht="21" customHeight="1">
      <c r="A182" s="3">
        <v>3</v>
      </c>
      <c r="B182" s="65" t="s">
        <v>0</v>
      </c>
      <c r="C182" s="65" t="s">
        <v>30</v>
      </c>
      <c r="D182" s="65" t="s">
        <v>151</v>
      </c>
      <c r="E182" s="66">
        <v>1980</v>
      </c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30"/>
      <c r="Q182" s="30"/>
      <c r="R182" s="30"/>
      <c r="S182" s="30"/>
      <c r="T182" s="30"/>
      <c r="U182" s="31"/>
      <c r="V182" s="147">
        <v>1</v>
      </c>
      <c r="W182" s="147">
        <f t="shared" si="4"/>
        <v>11000</v>
      </c>
      <c r="X182" s="147"/>
    </row>
    <row r="183" spans="1:24" ht="21" customHeight="1">
      <c r="A183" s="3">
        <v>4</v>
      </c>
      <c r="B183" s="65" t="s">
        <v>13</v>
      </c>
      <c r="C183" s="65" t="s">
        <v>62</v>
      </c>
      <c r="D183" s="65">
        <v>390995</v>
      </c>
      <c r="E183" s="66">
        <v>2014</v>
      </c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30"/>
      <c r="Q183" s="30"/>
      <c r="R183" s="30"/>
      <c r="S183" s="30"/>
      <c r="T183" s="30"/>
      <c r="U183" s="31"/>
      <c r="V183" s="147">
        <v>1</v>
      </c>
      <c r="W183" s="147">
        <f t="shared" si="4"/>
        <v>11000</v>
      </c>
      <c r="X183" s="147"/>
    </row>
    <row r="184" spans="1:24" ht="21" customHeight="1">
      <c r="A184" s="3">
        <v>5</v>
      </c>
      <c r="B184" s="65" t="s">
        <v>18</v>
      </c>
      <c r="C184" s="65" t="s">
        <v>62</v>
      </c>
      <c r="D184" s="65">
        <v>390994</v>
      </c>
      <c r="E184" s="66">
        <v>2001</v>
      </c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30"/>
      <c r="Q184" s="30"/>
      <c r="R184" s="30"/>
      <c r="S184" s="30"/>
      <c r="T184" s="30"/>
      <c r="U184" s="31"/>
      <c r="V184" s="147">
        <v>1</v>
      </c>
      <c r="W184" s="147">
        <f t="shared" si="4"/>
        <v>11000</v>
      </c>
      <c r="X184" s="147"/>
    </row>
    <row r="185" spans="1:24" ht="21" customHeight="1">
      <c r="A185" s="3">
        <v>6</v>
      </c>
      <c r="B185" s="65" t="s">
        <v>26</v>
      </c>
      <c r="C185" s="65" t="s">
        <v>62</v>
      </c>
      <c r="D185" s="65">
        <v>39091</v>
      </c>
      <c r="E185" s="66">
        <v>1996</v>
      </c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30"/>
      <c r="Q185" s="30"/>
      <c r="R185" s="30"/>
      <c r="S185" s="30"/>
      <c r="T185" s="30"/>
      <c r="U185" s="31"/>
      <c r="V185" s="147">
        <v>1</v>
      </c>
      <c r="W185" s="147">
        <f t="shared" si="4"/>
        <v>11000</v>
      </c>
      <c r="X185" s="147"/>
    </row>
    <row r="186" spans="1:24" ht="21" customHeight="1">
      <c r="A186" s="3">
        <v>7</v>
      </c>
      <c r="B186" s="65" t="s">
        <v>0</v>
      </c>
      <c r="C186" s="65" t="s">
        <v>62</v>
      </c>
      <c r="D186" s="65">
        <v>3390902</v>
      </c>
      <c r="E186" s="66">
        <v>2004</v>
      </c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30"/>
      <c r="Q186" s="30"/>
      <c r="R186" s="30"/>
      <c r="S186" s="30"/>
      <c r="T186" s="30"/>
      <c r="U186" s="31"/>
      <c r="V186" s="147">
        <v>1</v>
      </c>
      <c r="W186" s="147">
        <f t="shared" si="4"/>
        <v>11000</v>
      </c>
      <c r="X186" s="147"/>
    </row>
    <row r="187" spans="1:24" ht="21" customHeight="1">
      <c r="A187" s="3">
        <v>8</v>
      </c>
      <c r="B187" s="65" t="s">
        <v>0</v>
      </c>
      <c r="C187" s="65" t="s">
        <v>62</v>
      </c>
      <c r="D187" s="65">
        <v>3390995</v>
      </c>
      <c r="E187" s="66">
        <v>2011</v>
      </c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30"/>
      <c r="Q187" s="30"/>
      <c r="R187" s="30"/>
      <c r="S187" s="30"/>
      <c r="T187" s="30"/>
      <c r="U187" s="31"/>
      <c r="V187" s="147">
        <v>1</v>
      </c>
      <c r="W187" s="147">
        <f t="shared" si="4"/>
        <v>11000</v>
      </c>
      <c r="X187" s="147"/>
    </row>
    <row r="188" spans="1:24" ht="21" customHeight="1">
      <c r="A188" s="3">
        <v>9</v>
      </c>
      <c r="B188" s="65" t="s">
        <v>18</v>
      </c>
      <c r="C188" s="65" t="s">
        <v>62</v>
      </c>
      <c r="D188" s="65">
        <v>31512</v>
      </c>
      <c r="E188" s="66">
        <v>2001</v>
      </c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30"/>
      <c r="Q188" s="30"/>
      <c r="R188" s="30"/>
      <c r="S188" s="30"/>
      <c r="T188" s="30"/>
      <c r="U188" s="31"/>
      <c r="V188" s="147">
        <v>1</v>
      </c>
      <c r="W188" s="147">
        <f t="shared" si="4"/>
        <v>11000</v>
      </c>
      <c r="X188" s="147"/>
    </row>
    <row r="189" spans="1:24" ht="21" customHeight="1">
      <c r="B189" s="285" t="s">
        <v>187</v>
      </c>
      <c r="C189" s="286"/>
      <c r="D189" s="286"/>
      <c r="E189" s="286"/>
      <c r="F189" s="23">
        <f>F191+F215+F232+F258+F275</f>
        <v>220754.5</v>
      </c>
      <c r="G189" s="23">
        <f>G191+G215+G232+G258+G275</f>
        <v>621932</v>
      </c>
      <c r="H189" s="24">
        <f>G189/F189</f>
        <v>2.8173015725613748</v>
      </c>
      <c r="I189" s="106" t="s">
        <v>20</v>
      </c>
      <c r="J189" s="295">
        <f t="shared" ref="J189:U189" si="5">SUM(J191:J289)</f>
        <v>15852.455</v>
      </c>
      <c r="K189" s="295">
        <f t="shared" si="5"/>
        <v>3790.5810000000006</v>
      </c>
      <c r="L189" s="295">
        <f t="shared" si="5"/>
        <v>252.87899999999999</v>
      </c>
      <c r="M189" s="295">
        <f t="shared" si="5"/>
        <v>0</v>
      </c>
      <c r="N189" s="295">
        <f t="shared" si="5"/>
        <v>1308.7</v>
      </c>
      <c r="O189" s="295">
        <f t="shared" si="5"/>
        <v>2</v>
      </c>
      <c r="P189" s="295">
        <f t="shared" si="5"/>
        <v>301505</v>
      </c>
      <c r="Q189" s="295">
        <f t="shared" si="5"/>
        <v>240869</v>
      </c>
      <c r="R189" s="295">
        <f t="shared" si="5"/>
        <v>500</v>
      </c>
      <c r="S189" s="295">
        <f t="shared" si="5"/>
        <v>52563</v>
      </c>
      <c r="T189" s="295">
        <f t="shared" si="5"/>
        <v>8893</v>
      </c>
      <c r="U189" s="295">
        <f t="shared" si="5"/>
        <v>206.5</v>
      </c>
      <c r="V189" s="147"/>
      <c r="W189" s="147">
        <f t="shared" si="4"/>
        <v>0</v>
      </c>
      <c r="X189" s="147"/>
    </row>
    <row r="190" spans="1:24" ht="21" customHeight="1">
      <c r="B190" s="287"/>
      <c r="C190" s="288"/>
      <c r="D190" s="288"/>
      <c r="E190" s="288"/>
      <c r="F190" s="23">
        <f>F192+F216+F224+F239+F246+F252+F268+F276+F284</f>
        <v>23671</v>
      </c>
      <c r="G190" s="23">
        <f>G192+G216+G224+G239+G246+G252+G268+G276+G284</f>
        <v>251377</v>
      </c>
      <c r="H190" s="24">
        <f>G190/F190</f>
        <v>10.619618943010435</v>
      </c>
      <c r="I190" s="106" t="s">
        <v>21</v>
      </c>
      <c r="J190" s="296"/>
      <c r="K190" s="296"/>
      <c r="L190" s="296"/>
      <c r="M190" s="296"/>
      <c r="N190" s="296"/>
      <c r="O190" s="296"/>
      <c r="P190" s="296"/>
      <c r="Q190" s="296"/>
      <c r="R190" s="296"/>
      <c r="S190" s="296"/>
      <c r="T190" s="296"/>
      <c r="U190" s="296"/>
      <c r="V190" s="147"/>
      <c r="W190" s="147">
        <f t="shared" si="4"/>
        <v>0</v>
      </c>
      <c r="X190" s="147"/>
    </row>
    <row r="191" spans="1:24" ht="21" customHeight="1">
      <c r="B191" s="264" t="s">
        <v>324</v>
      </c>
      <c r="C191" s="265"/>
      <c r="D191" s="265"/>
      <c r="E191" s="265"/>
      <c r="F191" s="92">
        <v>10852</v>
      </c>
      <c r="G191" s="92">
        <v>278925</v>
      </c>
      <c r="H191" s="10">
        <f>G191/F191</f>
        <v>25.702635458901586</v>
      </c>
      <c r="I191" s="92">
        <v>278925</v>
      </c>
      <c r="J191" s="226">
        <v>1770.34</v>
      </c>
      <c r="K191" s="226">
        <v>876</v>
      </c>
      <c r="L191" s="226">
        <v>160.19999999999999</v>
      </c>
      <c r="M191" s="226">
        <v>0</v>
      </c>
      <c r="N191" s="226">
        <v>120</v>
      </c>
      <c r="O191" s="226">
        <v>0</v>
      </c>
      <c r="P191" s="226">
        <v>8596</v>
      </c>
      <c r="Q191" s="226">
        <v>60120</v>
      </c>
      <c r="R191" s="226">
        <v>55</v>
      </c>
      <c r="S191" s="226">
        <v>7124</v>
      </c>
      <c r="T191" s="226">
        <v>3066</v>
      </c>
      <c r="U191" s="226">
        <v>36</v>
      </c>
      <c r="V191" s="147"/>
      <c r="W191" s="147">
        <f t="shared" si="4"/>
        <v>0</v>
      </c>
      <c r="X191" s="147"/>
    </row>
    <row r="192" spans="1:24" ht="21" customHeight="1">
      <c r="B192" s="266"/>
      <c r="C192" s="267"/>
      <c r="D192" s="267"/>
      <c r="E192" s="267"/>
      <c r="F192" s="92">
        <v>2227</v>
      </c>
      <c r="G192" s="92">
        <v>41593</v>
      </c>
      <c r="H192" s="10">
        <f>G192/F192</f>
        <v>18.676695105523127</v>
      </c>
      <c r="I192" s="92"/>
      <c r="J192" s="227"/>
      <c r="K192" s="227"/>
      <c r="L192" s="227"/>
      <c r="M192" s="227"/>
      <c r="N192" s="227"/>
      <c r="O192" s="227"/>
      <c r="P192" s="227"/>
      <c r="Q192" s="227"/>
      <c r="R192" s="227"/>
      <c r="S192" s="227"/>
      <c r="T192" s="227"/>
      <c r="U192" s="227"/>
      <c r="V192" s="147"/>
      <c r="W192" s="147">
        <f t="shared" si="4"/>
        <v>0</v>
      </c>
      <c r="X192" s="147"/>
    </row>
    <row r="193" spans="2:24" ht="21" customHeight="1">
      <c r="B193" s="77" t="s">
        <v>152</v>
      </c>
      <c r="C193" s="77" t="s">
        <v>153</v>
      </c>
      <c r="D193" s="77" t="s">
        <v>153</v>
      </c>
      <c r="E193" s="66">
        <v>1994</v>
      </c>
      <c r="F193" s="75"/>
      <c r="G193" s="75"/>
      <c r="H193" s="75"/>
      <c r="I193" s="76"/>
      <c r="J193" s="75"/>
      <c r="K193" s="75"/>
      <c r="L193" s="75"/>
      <c r="M193" s="75"/>
      <c r="N193" s="75"/>
      <c r="O193" s="75"/>
      <c r="P193" s="75"/>
      <c r="Q193" s="75"/>
      <c r="R193" s="75"/>
      <c r="S193" s="75"/>
      <c r="T193" s="75"/>
      <c r="U193" s="75"/>
      <c r="V193" s="147">
        <v>1</v>
      </c>
      <c r="W193" s="147">
        <f t="shared" si="4"/>
        <v>11000</v>
      </c>
      <c r="X193" s="147"/>
    </row>
    <row r="194" spans="2:24" ht="21" customHeight="1">
      <c r="B194" s="77" t="s">
        <v>52</v>
      </c>
      <c r="C194" s="77" t="s">
        <v>154</v>
      </c>
      <c r="D194" s="77" t="s">
        <v>154</v>
      </c>
      <c r="E194" s="66">
        <v>2011</v>
      </c>
      <c r="F194" s="75"/>
      <c r="G194" s="75"/>
      <c r="H194" s="75"/>
      <c r="I194" s="76"/>
      <c r="J194" s="75"/>
      <c r="K194" s="75"/>
      <c r="L194" s="75"/>
      <c r="M194" s="75"/>
      <c r="N194" s="75"/>
      <c r="O194" s="75"/>
      <c r="P194" s="75"/>
      <c r="Q194" s="75"/>
      <c r="R194" s="75"/>
      <c r="S194" s="75"/>
      <c r="T194" s="75"/>
      <c r="U194" s="75"/>
      <c r="V194" s="147">
        <v>1</v>
      </c>
      <c r="W194" s="147">
        <f t="shared" si="4"/>
        <v>11000</v>
      </c>
      <c r="X194" s="147"/>
    </row>
    <row r="195" spans="2:24" ht="21" customHeight="1">
      <c r="B195" s="77" t="s">
        <v>52</v>
      </c>
      <c r="C195" s="77" t="s">
        <v>155</v>
      </c>
      <c r="D195" s="77" t="s">
        <v>155</v>
      </c>
      <c r="E195" s="66">
        <v>2007</v>
      </c>
      <c r="F195" s="75"/>
      <c r="G195" s="75"/>
      <c r="H195" s="75"/>
      <c r="I195" s="76"/>
      <c r="J195" s="75"/>
      <c r="K195" s="75"/>
      <c r="L195" s="75"/>
      <c r="M195" s="75"/>
      <c r="N195" s="75"/>
      <c r="O195" s="75"/>
      <c r="P195" s="75"/>
      <c r="Q195" s="75"/>
      <c r="R195" s="75"/>
      <c r="S195" s="75"/>
      <c r="T195" s="75"/>
      <c r="U195" s="75"/>
      <c r="V195" s="147">
        <v>1</v>
      </c>
      <c r="W195" s="147">
        <f t="shared" si="4"/>
        <v>11000</v>
      </c>
      <c r="X195" s="147"/>
    </row>
    <row r="196" spans="2:24" ht="21" customHeight="1">
      <c r="B196" s="77" t="s">
        <v>156</v>
      </c>
      <c r="C196" s="77" t="s">
        <v>157</v>
      </c>
      <c r="D196" s="77" t="s">
        <v>157</v>
      </c>
      <c r="E196" s="66">
        <v>2012</v>
      </c>
      <c r="F196" s="75"/>
      <c r="G196" s="75"/>
      <c r="H196" s="75"/>
      <c r="I196" s="76"/>
      <c r="J196" s="75"/>
      <c r="K196" s="75"/>
      <c r="L196" s="75"/>
      <c r="M196" s="75"/>
      <c r="N196" s="75"/>
      <c r="O196" s="75"/>
      <c r="P196" s="75"/>
      <c r="Q196" s="75"/>
      <c r="R196" s="75"/>
      <c r="S196" s="75"/>
      <c r="T196" s="75"/>
      <c r="U196" s="75"/>
      <c r="V196" s="147">
        <v>1</v>
      </c>
      <c r="W196" s="147">
        <f t="shared" si="4"/>
        <v>11000</v>
      </c>
      <c r="X196" s="147"/>
    </row>
    <row r="197" spans="2:24" ht="21" customHeight="1">
      <c r="B197" s="77" t="s">
        <v>158</v>
      </c>
      <c r="C197" s="77" t="s">
        <v>159</v>
      </c>
      <c r="D197" s="77" t="s">
        <v>159</v>
      </c>
      <c r="E197" s="66">
        <v>2013</v>
      </c>
      <c r="F197" s="75"/>
      <c r="G197" s="75"/>
      <c r="H197" s="75"/>
      <c r="I197" s="76"/>
      <c r="J197" s="75"/>
      <c r="K197" s="75"/>
      <c r="L197" s="75"/>
      <c r="M197" s="75"/>
      <c r="N197" s="75"/>
      <c r="O197" s="75"/>
      <c r="P197" s="75"/>
      <c r="Q197" s="75"/>
      <c r="R197" s="75"/>
      <c r="S197" s="75"/>
      <c r="T197" s="75"/>
      <c r="U197" s="75"/>
      <c r="V197" s="147">
        <v>1</v>
      </c>
      <c r="W197" s="147">
        <f t="shared" si="4"/>
        <v>11000</v>
      </c>
      <c r="X197" s="147"/>
    </row>
    <row r="198" spans="2:24" ht="21" customHeight="1">
      <c r="B198" s="77" t="s">
        <v>52</v>
      </c>
      <c r="C198" s="77" t="s">
        <v>154</v>
      </c>
      <c r="D198" s="77" t="s">
        <v>154</v>
      </c>
      <c r="E198" s="66">
        <v>2013</v>
      </c>
      <c r="F198" s="75"/>
      <c r="G198" s="75"/>
      <c r="H198" s="75"/>
      <c r="I198" s="76"/>
      <c r="J198" s="75"/>
      <c r="K198" s="75"/>
      <c r="L198" s="75"/>
      <c r="M198" s="75"/>
      <c r="N198" s="75"/>
      <c r="O198" s="75"/>
      <c r="P198" s="75"/>
      <c r="Q198" s="75"/>
      <c r="R198" s="75"/>
      <c r="S198" s="75"/>
      <c r="T198" s="75"/>
      <c r="U198" s="75"/>
      <c r="V198" s="147">
        <v>1</v>
      </c>
      <c r="W198" s="147">
        <f t="shared" si="4"/>
        <v>11000</v>
      </c>
      <c r="X198" s="147"/>
    </row>
    <row r="199" spans="2:24" ht="21" customHeight="1">
      <c r="B199" s="77" t="s">
        <v>158</v>
      </c>
      <c r="C199" s="77" t="s">
        <v>159</v>
      </c>
      <c r="D199" s="77" t="s">
        <v>159</v>
      </c>
      <c r="E199" s="66">
        <v>2014</v>
      </c>
      <c r="F199" s="75"/>
      <c r="G199" s="75"/>
      <c r="H199" s="75"/>
      <c r="I199" s="76"/>
      <c r="J199" s="75"/>
      <c r="K199" s="75"/>
      <c r="L199" s="75"/>
      <c r="M199" s="75"/>
      <c r="N199" s="75"/>
      <c r="O199" s="75"/>
      <c r="P199" s="75"/>
      <c r="Q199" s="75"/>
      <c r="R199" s="75"/>
      <c r="S199" s="75"/>
      <c r="T199" s="75"/>
      <c r="U199" s="75"/>
      <c r="V199" s="147">
        <v>1</v>
      </c>
      <c r="W199" s="147">
        <f t="shared" si="4"/>
        <v>11000</v>
      </c>
      <c r="X199" s="147"/>
    </row>
    <row r="200" spans="2:24" ht="21" customHeight="1">
      <c r="B200" s="77" t="s">
        <v>156</v>
      </c>
      <c r="C200" s="77" t="s">
        <v>161</v>
      </c>
      <c r="D200" s="77" t="s">
        <v>161</v>
      </c>
      <c r="E200" s="66">
        <v>2012</v>
      </c>
      <c r="F200" s="75"/>
      <c r="G200" s="75"/>
      <c r="H200" s="75"/>
      <c r="I200" s="76"/>
      <c r="J200" s="75"/>
      <c r="K200" s="75"/>
      <c r="L200" s="75"/>
      <c r="M200" s="75"/>
      <c r="N200" s="75"/>
      <c r="O200" s="75"/>
      <c r="P200" s="75"/>
      <c r="Q200" s="75"/>
      <c r="R200" s="75"/>
      <c r="S200" s="75"/>
      <c r="T200" s="75"/>
      <c r="U200" s="75"/>
      <c r="V200" s="147">
        <v>1</v>
      </c>
      <c r="W200" s="147">
        <f t="shared" si="4"/>
        <v>11000</v>
      </c>
      <c r="X200" s="147"/>
    </row>
    <row r="201" spans="2:24" ht="21" customHeight="1">
      <c r="B201" s="77" t="s">
        <v>156</v>
      </c>
      <c r="C201" s="77" t="s">
        <v>162</v>
      </c>
      <c r="D201" s="77" t="s">
        <v>162</v>
      </c>
      <c r="E201" s="66">
        <v>2002</v>
      </c>
      <c r="F201" s="75"/>
      <c r="G201" s="75"/>
      <c r="H201" s="75"/>
      <c r="I201" s="76"/>
      <c r="J201" s="75"/>
      <c r="K201" s="75"/>
      <c r="L201" s="75"/>
      <c r="M201" s="75"/>
      <c r="N201" s="75"/>
      <c r="O201" s="75"/>
      <c r="P201" s="75"/>
      <c r="Q201" s="75"/>
      <c r="R201" s="75"/>
      <c r="S201" s="75"/>
      <c r="T201" s="75"/>
      <c r="U201" s="75"/>
      <c r="V201" s="147">
        <v>1</v>
      </c>
      <c r="W201" s="147">
        <f t="shared" si="4"/>
        <v>11000</v>
      </c>
      <c r="X201" s="147"/>
    </row>
    <row r="202" spans="2:24" ht="21" customHeight="1">
      <c r="B202" s="77" t="s">
        <v>156</v>
      </c>
      <c r="C202" s="77" t="s">
        <v>163</v>
      </c>
      <c r="D202" s="77" t="s">
        <v>163</v>
      </c>
      <c r="E202" s="66">
        <v>2003</v>
      </c>
      <c r="F202" s="75"/>
      <c r="G202" s="75"/>
      <c r="H202" s="75"/>
      <c r="I202" s="76"/>
      <c r="J202" s="75"/>
      <c r="K202" s="75"/>
      <c r="L202" s="75"/>
      <c r="M202" s="75"/>
      <c r="N202" s="75"/>
      <c r="O202" s="75"/>
      <c r="P202" s="75"/>
      <c r="Q202" s="75"/>
      <c r="R202" s="75"/>
      <c r="S202" s="75"/>
      <c r="T202" s="75"/>
      <c r="U202" s="75"/>
      <c r="V202" s="147">
        <v>1</v>
      </c>
      <c r="W202" s="147">
        <f t="shared" si="4"/>
        <v>11000</v>
      </c>
      <c r="X202" s="147"/>
    </row>
    <row r="203" spans="2:24" ht="21" customHeight="1">
      <c r="B203" s="77" t="s">
        <v>152</v>
      </c>
      <c r="C203" s="77" t="s">
        <v>164</v>
      </c>
      <c r="D203" s="77" t="s">
        <v>164</v>
      </c>
      <c r="E203" s="66">
        <v>2009</v>
      </c>
      <c r="F203" s="75"/>
      <c r="G203" s="75"/>
      <c r="H203" s="75"/>
      <c r="I203" s="76"/>
      <c r="J203" s="75"/>
      <c r="K203" s="75"/>
      <c r="L203" s="75"/>
      <c r="M203" s="75"/>
      <c r="N203" s="75"/>
      <c r="O203" s="75"/>
      <c r="P203" s="75"/>
      <c r="Q203" s="75"/>
      <c r="R203" s="75"/>
      <c r="S203" s="75"/>
      <c r="T203" s="75"/>
      <c r="U203" s="75"/>
      <c r="V203" s="147">
        <v>1</v>
      </c>
      <c r="W203" s="147">
        <f t="shared" si="4"/>
        <v>11000</v>
      </c>
      <c r="X203" s="147"/>
    </row>
    <row r="204" spans="2:24" ht="21" customHeight="1">
      <c r="B204" s="77" t="s">
        <v>165</v>
      </c>
      <c r="C204" s="77" t="s">
        <v>164</v>
      </c>
      <c r="D204" s="77" t="s">
        <v>164</v>
      </c>
      <c r="E204" s="66">
        <v>2010</v>
      </c>
      <c r="F204" s="75"/>
      <c r="G204" s="75"/>
      <c r="H204" s="75"/>
      <c r="I204" s="76"/>
      <c r="J204" s="75"/>
      <c r="K204" s="75"/>
      <c r="L204" s="75"/>
      <c r="M204" s="75"/>
      <c r="N204" s="75"/>
      <c r="O204" s="75"/>
      <c r="P204" s="75"/>
      <c r="Q204" s="75"/>
      <c r="R204" s="75"/>
      <c r="S204" s="75"/>
      <c r="T204" s="75"/>
      <c r="U204" s="75"/>
      <c r="V204" s="147">
        <v>1</v>
      </c>
      <c r="W204" s="147">
        <f t="shared" si="4"/>
        <v>11000</v>
      </c>
      <c r="X204" s="147"/>
    </row>
    <row r="205" spans="2:24" ht="21" customHeight="1">
      <c r="B205" s="77" t="s">
        <v>158</v>
      </c>
      <c r="C205" s="77" t="s">
        <v>159</v>
      </c>
      <c r="D205" s="77" t="s">
        <v>159</v>
      </c>
      <c r="E205" s="66">
        <v>2010</v>
      </c>
      <c r="F205" s="75"/>
      <c r="G205" s="75"/>
      <c r="H205" s="75"/>
      <c r="I205" s="76"/>
      <c r="J205" s="75"/>
      <c r="K205" s="75"/>
      <c r="L205" s="75"/>
      <c r="M205" s="75"/>
      <c r="N205" s="75"/>
      <c r="O205" s="75"/>
      <c r="P205" s="75"/>
      <c r="Q205" s="75"/>
      <c r="R205" s="75"/>
      <c r="S205" s="75"/>
      <c r="T205" s="75"/>
      <c r="U205" s="75"/>
      <c r="V205" s="147">
        <v>1</v>
      </c>
      <c r="W205" s="147">
        <f t="shared" ref="W205:W268" si="6">V205*11000</f>
        <v>11000</v>
      </c>
      <c r="X205" s="147"/>
    </row>
    <row r="206" spans="2:24" ht="21" customHeight="1">
      <c r="B206" s="77" t="s">
        <v>152</v>
      </c>
      <c r="C206" s="77" t="s">
        <v>166</v>
      </c>
      <c r="D206" s="77" t="s">
        <v>166</v>
      </c>
      <c r="E206" s="66">
        <v>2001</v>
      </c>
      <c r="F206" s="75"/>
      <c r="G206" s="75"/>
      <c r="H206" s="75"/>
      <c r="I206" s="76"/>
      <c r="J206" s="75"/>
      <c r="K206" s="75"/>
      <c r="L206" s="75"/>
      <c r="M206" s="75"/>
      <c r="N206" s="75"/>
      <c r="O206" s="75"/>
      <c r="P206" s="75"/>
      <c r="Q206" s="75"/>
      <c r="R206" s="75"/>
      <c r="S206" s="75"/>
      <c r="T206" s="75"/>
      <c r="U206" s="75"/>
      <c r="V206" s="147">
        <v>1</v>
      </c>
      <c r="W206" s="147">
        <f t="shared" si="6"/>
        <v>11000</v>
      </c>
      <c r="X206" s="147"/>
    </row>
    <row r="207" spans="2:24" ht="21" customHeight="1">
      <c r="B207" s="77" t="s">
        <v>52</v>
      </c>
      <c r="C207" s="77" t="s">
        <v>167</v>
      </c>
      <c r="D207" s="77" t="s">
        <v>167</v>
      </c>
      <c r="E207" s="66">
        <v>2008</v>
      </c>
      <c r="F207" s="75"/>
      <c r="G207" s="75"/>
      <c r="H207" s="75"/>
      <c r="I207" s="76"/>
      <c r="J207" s="75"/>
      <c r="K207" s="75"/>
      <c r="L207" s="75"/>
      <c r="M207" s="75"/>
      <c r="N207" s="75"/>
      <c r="O207" s="75"/>
      <c r="P207" s="75"/>
      <c r="Q207" s="75"/>
      <c r="R207" s="75"/>
      <c r="S207" s="75"/>
      <c r="T207" s="75"/>
      <c r="U207" s="75"/>
      <c r="V207" s="147">
        <v>1</v>
      </c>
      <c r="W207" s="147">
        <f t="shared" si="6"/>
        <v>11000</v>
      </c>
      <c r="X207" s="147"/>
    </row>
    <row r="208" spans="2:24" ht="21" customHeight="1">
      <c r="B208" s="140" t="s">
        <v>168</v>
      </c>
      <c r="C208" s="140" t="s">
        <v>169</v>
      </c>
      <c r="D208" s="140" t="s">
        <v>169</v>
      </c>
      <c r="E208" s="133">
        <v>2004</v>
      </c>
      <c r="F208" s="168"/>
      <c r="G208" s="168"/>
      <c r="H208" s="168"/>
      <c r="I208" s="169"/>
      <c r="J208" s="168"/>
      <c r="K208" s="168"/>
      <c r="L208" s="168"/>
      <c r="M208" s="168"/>
      <c r="N208" s="168"/>
      <c r="O208" s="168"/>
      <c r="P208" s="168"/>
      <c r="Q208" s="168"/>
      <c r="R208" s="168"/>
      <c r="S208" s="168"/>
      <c r="T208" s="168"/>
      <c r="U208" s="168"/>
      <c r="V208" s="157">
        <v>1</v>
      </c>
      <c r="W208" s="147">
        <f t="shared" si="6"/>
        <v>11000</v>
      </c>
      <c r="X208" s="147">
        <v>1</v>
      </c>
    </row>
    <row r="209" spans="1:24" ht="21" customHeight="1">
      <c r="B209" s="103" t="s">
        <v>170</v>
      </c>
      <c r="C209" s="103" t="s">
        <v>171</v>
      </c>
      <c r="D209" s="103" t="s">
        <v>171</v>
      </c>
      <c r="E209" s="74">
        <v>1992</v>
      </c>
      <c r="F209" s="75"/>
      <c r="G209" s="75"/>
      <c r="H209" s="75"/>
      <c r="I209" s="76"/>
      <c r="J209" s="75"/>
      <c r="K209" s="75"/>
      <c r="L209" s="75"/>
      <c r="M209" s="75"/>
      <c r="N209" s="75"/>
      <c r="O209" s="75"/>
      <c r="P209" s="75"/>
      <c r="Q209" s="75"/>
      <c r="R209" s="75"/>
      <c r="S209" s="75"/>
      <c r="T209" s="75"/>
      <c r="U209" s="75"/>
      <c r="V209" s="148">
        <v>1</v>
      </c>
      <c r="W209" s="147">
        <f t="shared" si="6"/>
        <v>11000</v>
      </c>
      <c r="X209" s="147"/>
    </row>
    <row r="210" spans="1:24" ht="21" customHeight="1">
      <c r="B210" s="77" t="s">
        <v>52</v>
      </c>
      <c r="C210" s="77" t="s">
        <v>172</v>
      </c>
      <c r="D210" s="77" t="s">
        <v>172</v>
      </c>
      <c r="E210" s="66">
        <v>2003</v>
      </c>
      <c r="F210" s="75"/>
      <c r="G210" s="75"/>
      <c r="H210" s="75"/>
      <c r="I210" s="76"/>
      <c r="J210" s="75"/>
      <c r="K210" s="75"/>
      <c r="L210" s="75"/>
      <c r="M210" s="75"/>
      <c r="N210" s="75"/>
      <c r="O210" s="75"/>
      <c r="P210" s="75"/>
      <c r="Q210" s="75"/>
      <c r="R210" s="75"/>
      <c r="S210" s="75"/>
      <c r="T210" s="75"/>
      <c r="U210" s="75"/>
      <c r="V210" s="147">
        <v>1</v>
      </c>
      <c r="W210" s="147">
        <f t="shared" si="6"/>
        <v>11000</v>
      </c>
      <c r="X210" s="147"/>
    </row>
    <row r="211" spans="1:24" ht="21" customHeight="1">
      <c r="B211" s="77" t="s">
        <v>173</v>
      </c>
      <c r="C211" s="77" t="s">
        <v>174</v>
      </c>
      <c r="D211" s="77" t="s">
        <v>174</v>
      </c>
      <c r="E211" s="66">
        <v>2004</v>
      </c>
      <c r="F211" s="75"/>
      <c r="G211" s="75"/>
      <c r="H211" s="75"/>
      <c r="I211" s="76"/>
      <c r="J211" s="75"/>
      <c r="K211" s="75"/>
      <c r="L211" s="75"/>
      <c r="M211" s="75"/>
      <c r="N211" s="75"/>
      <c r="O211" s="75"/>
      <c r="P211" s="75"/>
      <c r="Q211" s="75"/>
      <c r="R211" s="75"/>
      <c r="S211" s="75"/>
      <c r="T211" s="75"/>
      <c r="U211" s="75"/>
      <c r="V211" s="147">
        <v>1</v>
      </c>
      <c r="W211" s="147">
        <f t="shared" si="6"/>
        <v>11000</v>
      </c>
      <c r="X211" s="147"/>
    </row>
    <row r="212" spans="1:24" ht="21" customHeight="1">
      <c r="B212" s="77" t="s">
        <v>156</v>
      </c>
      <c r="C212" s="77" t="s">
        <v>175</v>
      </c>
      <c r="D212" s="77" t="s">
        <v>175</v>
      </c>
      <c r="E212" s="66">
        <v>2008</v>
      </c>
      <c r="F212" s="75"/>
      <c r="G212" s="75"/>
      <c r="H212" s="75"/>
      <c r="I212" s="76"/>
      <c r="J212" s="75"/>
      <c r="K212" s="75"/>
      <c r="L212" s="75"/>
      <c r="M212" s="75"/>
      <c r="N212" s="75"/>
      <c r="O212" s="75"/>
      <c r="P212" s="75"/>
      <c r="Q212" s="75"/>
      <c r="R212" s="75"/>
      <c r="S212" s="75"/>
      <c r="T212" s="75"/>
      <c r="U212" s="75"/>
      <c r="V212" s="147">
        <v>1</v>
      </c>
      <c r="W212" s="147">
        <f t="shared" si="6"/>
        <v>11000</v>
      </c>
      <c r="X212" s="147"/>
    </row>
    <row r="213" spans="1:24" ht="21" customHeight="1">
      <c r="B213" s="77" t="s">
        <v>156</v>
      </c>
      <c r="C213" s="77" t="s">
        <v>160</v>
      </c>
      <c r="D213" s="77" t="s">
        <v>160</v>
      </c>
      <c r="E213" s="66">
        <v>2008</v>
      </c>
      <c r="F213" s="75"/>
      <c r="G213" s="75"/>
      <c r="H213" s="75"/>
      <c r="I213" s="76"/>
      <c r="J213" s="75"/>
      <c r="K213" s="75"/>
      <c r="L213" s="75"/>
      <c r="M213" s="75"/>
      <c r="N213" s="75"/>
      <c r="O213" s="75"/>
      <c r="P213" s="75"/>
      <c r="Q213" s="75"/>
      <c r="R213" s="75"/>
      <c r="S213" s="75"/>
      <c r="T213" s="75"/>
      <c r="U213" s="75"/>
      <c r="V213" s="147">
        <v>1</v>
      </c>
      <c r="W213" s="147">
        <f t="shared" si="6"/>
        <v>11000</v>
      </c>
      <c r="X213" s="147"/>
    </row>
    <row r="214" spans="1:24" ht="21" customHeight="1">
      <c r="B214" s="77" t="s">
        <v>176</v>
      </c>
      <c r="C214" s="77" t="s">
        <v>177</v>
      </c>
      <c r="D214" s="77" t="s">
        <v>177</v>
      </c>
      <c r="E214" s="66">
        <v>2001</v>
      </c>
      <c r="F214" s="75"/>
      <c r="G214" s="75"/>
      <c r="H214" s="75"/>
      <c r="I214" s="76"/>
      <c r="J214" s="75"/>
      <c r="K214" s="75"/>
      <c r="L214" s="75"/>
      <c r="M214" s="75"/>
      <c r="N214" s="75"/>
      <c r="O214" s="75"/>
      <c r="P214" s="75"/>
      <c r="Q214" s="75"/>
      <c r="R214" s="75"/>
      <c r="S214" s="75"/>
      <c r="T214" s="75"/>
      <c r="U214" s="75"/>
      <c r="V214" s="147">
        <v>1</v>
      </c>
      <c r="W214" s="147">
        <f t="shared" si="6"/>
        <v>11000</v>
      </c>
      <c r="X214" s="147"/>
    </row>
    <row r="215" spans="1:24" ht="39.950000000000003" customHeight="1">
      <c r="B215" s="264" t="s">
        <v>258</v>
      </c>
      <c r="C215" s="265"/>
      <c r="D215" s="265"/>
      <c r="E215" s="265"/>
      <c r="F215" s="92">
        <v>103500</v>
      </c>
      <c r="G215" s="92">
        <v>66234</v>
      </c>
      <c r="H215" s="10">
        <f>G215/F215</f>
        <v>0.63994202898550723</v>
      </c>
      <c r="I215" s="111">
        <v>66234</v>
      </c>
      <c r="J215" s="226">
        <v>46</v>
      </c>
      <c r="K215" s="226">
        <v>372.9</v>
      </c>
      <c r="L215" s="226">
        <v>43.6</v>
      </c>
      <c r="M215" s="226">
        <v>0</v>
      </c>
      <c r="N215" s="226">
        <v>137</v>
      </c>
      <c r="O215" s="226">
        <v>0</v>
      </c>
      <c r="P215" s="226">
        <v>27636</v>
      </c>
      <c r="Q215" s="226">
        <v>16594</v>
      </c>
      <c r="R215" s="226">
        <v>60</v>
      </c>
      <c r="S215" s="226">
        <v>5550</v>
      </c>
      <c r="T215" s="226">
        <v>899</v>
      </c>
      <c r="U215" s="226">
        <v>10</v>
      </c>
      <c r="V215" s="147"/>
      <c r="W215" s="147">
        <f t="shared" si="6"/>
        <v>0</v>
      </c>
      <c r="X215" s="147"/>
    </row>
    <row r="216" spans="1:24" ht="11.25" customHeight="1">
      <c r="B216" s="266"/>
      <c r="C216" s="267"/>
      <c r="D216" s="267"/>
      <c r="E216" s="267"/>
      <c r="F216" s="92">
        <v>4006</v>
      </c>
      <c r="G216" s="92">
        <v>23379</v>
      </c>
      <c r="H216" s="10">
        <f>G216/F216</f>
        <v>5.8359960059910136</v>
      </c>
      <c r="I216" s="111"/>
      <c r="J216" s="227"/>
      <c r="K216" s="227"/>
      <c r="L216" s="227"/>
      <c r="M216" s="227"/>
      <c r="N216" s="227"/>
      <c r="O216" s="227"/>
      <c r="P216" s="227"/>
      <c r="Q216" s="227"/>
      <c r="R216" s="227"/>
      <c r="S216" s="227"/>
      <c r="T216" s="227"/>
      <c r="U216" s="227"/>
      <c r="V216" s="147"/>
      <c r="W216" s="147">
        <f t="shared" si="6"/>
        <v>0</v>
      </c>
      <c r="X216" s="147"/>
    </row>
    <row r="217" spans="1:24" ht="26.25" customHeight="1">
      <c r="B217" s="77" t="s">
        <v>158</v>
      </c>
      <c r="C217" s="77" t="s">
        <v>159</v>
      </c>
      <c r="D217" s="77" t="s">
        <v>159</v>
      </c>
      <c r="E217" s="66">
        <v>2013</v>
      </c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3"/>
      <c r="Q217" s="13"/>
      <c r="R217" s="13"/>
      <c r="S217" s="13"/>
      <c r="T217" s="13"/>
      <c r="U217" s="18"/>
      <c r="V217" s="147">
        <v>1</v>
      </c>
      <c r="W217" s="147">
        <f t="shared" si="6"/>
        <v>11000</v>
      </c>
      <c r="X217" s="147"/>
    </row>
    <row r="218" spans="1:24" ht="26.25" customHeight="1">
      <c r="B218" s="77" t="s">
        <v>52</v>
      </c>
      <c r="C218" s="77" t="s">
        <v>178</v>
      </c>
      <c r="D218" s="77" t="s">
        <v>178</v>
      </c>
      <c r="E218" s="66">
        <v>2006</v>
      </c>
      <c r="F218" s="73"/>
      <c r="G218" s="73"/>
      <c r="H218" s="73"/>
      <c r="I218" s="73"/>
      <c r="J218" s="73"/>
      <c r="K218" s="73"/>
      <c r="L218" s="73"/>
      <c r="M218" s="73"/>
      <c r="N218" s="73"/>
      <c r="O218" s="73"/>
      <c r="P218" s="13"/>
      <c r="Q218" s="13"/>
      <c r="R218" s="13"/>
      <c r="S218" s="13"/>
      <c r="T218" s="13"/>
      <c r="U218" s="18"/>
      <c r="V218" s="147">
        <v>1</v>
      </c>
      <c r="W218" s="147">
        <f t="shared" si="6"/>
        <v>11000</v>
      </c>
      <c r="X218" s="147"/>
    </row>
    <row r="219" spans="1:24" ht="26.25" customHeight="1">
      <c r="B219" s="77" t="s">
        <v>52</v>
      </c>
      <c r="C219" s="77" t="s">
        <v>154</v>
      </c>
      <c r="D219" s="77" t="s">
        <v>154</v>
      </c>
      <c r="E219" s="66">
        <v>2011</v>
      </c>
      <c r="F219" s="73"/>
      <c r="G219" s="73"/>
      <c r="H219" s="73"/>
      <c r="I219" s="73"/>
      <c r="J219" s="73"/>
      <c r="K219" s="73"/>
      <c r="L219" s="73"/>
      <c r="M219" s="73"/>
      <c r="N219" s="73"/>
      <c r="O219" s="73"/>
      <c r="P219" s="13"/>
      <c r="Q219" s="13"/>
      <c r="R219" s="13"/>
      <c r="S219" s="13"/>
      <c r="T219" s="13"/>
      <c r="U219" s="18"/>
      <c r="V219" s="147">
        <v>1</v>
      </c>
      <c r="W219" s="147">
        <f t="shared" si="6"/>
        <v>11000</v>
      </c>
      <c r="X219" s="147"/>
    </row>
    <row r="220" spans="1:24" ht="26.25" customHeight="1">
      <c r="B220" s="77" t="s">
        <v>158</v>
      </c>
      <c r="C220" s="77" t="s">
        <v>159</v>
      </c>
      <c r="D220" s="77" t="s">
        <v>159</v>
      </c>
      <c r="E220" s="66">
        <v>2014</v>
      </c>
      <c r="F220" s="73"/>
      <c r="G220" s="73"/>
      <c r="H220" s="73"/>
      <c r="I220" s="73"/>
      <c r="J220" s="73"/>
      <c r="K220" s="73"/>
      <c r="L220" s="73"/>
      <c r="M220" s="73"/>
      <c r="N220" s="73"/>
      <c r="O220" s="73"/>
      <c r="P220" s="13"/>
      <c r="Q220" s="13"/>
      <c r="R220" s="13"/>
      <c r="S220" s="13"/>
      <c r="T220" s="13"/>
      <c r="U220" s="18"/>
      <c r="V220" s="147">
        <v>1</v>
      </c>
      <c r="W220" s="147">
        <f t="shared" si="6"/>
        <v>11000</v>
      </c>
      <c r="X220" s="147"/>
    </row>
    <row r="221" spans="1:24" ht="26.25" customHeight="1">
      <c r="B221" s="77" t="s">
        <v>179</v>
      </c>
      <c r="C221" s="77" t="s">
        <v>180</v>
      </c>
      <c r="D221" s="77" t="s">
        <v>180</v>
      </c>
      <c r="E221" s="66">
        <v>1995</v>
      </c>
      <c r="F221" s="73"/>
      <c r="G221" s="73"/>
      <c r="H221" s="73"/>
      <c r="I221" s="73"/>
      <c r="J221" s="73"/>
      <c r="K221" s="73"/>
      <c r="L221" s="73"/>
      <c r="M221" s="73"/>
      <c r="N221" s="73"/>
      <c r="O221" s="73"/>
      <c r="P221" s="13"/>
      <c r="Q221" s="13"/>
      <c r="R221" s="13"/>
      <c r="S221" s="13"/>
      <c r="T221" s="13"/>
      <c r="U221" s="18"/>
      <c r="V221" s="147">
        <v>1</v>
      </c>
      <c r="W221" s="147">
        <f t="shared" si="6"/>
        <v>11000</v>
      </c>
      <c r="X221" s="147"/>
    </row>
    <row r="222" spans="1:24" ht="26.25" customHeight="1">
      <c r="B222" s="77" t="s">
        <v>156</v>
      </c>
      <c r="C222" s="77" t="s">
        <v>181</v>
      </c>
      <c r="D222" s="77" t="s">
        <v>181</v>
      </c>
      <c r="E222" s="66">
        <v>2011</v>
      </c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3"/>
      <c r="Q222" s="13"/>
      <c r="R222" s="13"/>
      <c r="S222" s="13"/>
      <c r="T222" s="13"/>
      <c r="U222" s="18"/>
      <c r="V222" s="147">
        <v>1</v>
      </c>
      <c r="W222" s="147">
        <f t="shared" si="6"/>
        <v>11000</v>
      </c>
      <c r="X222" s="147"/>
    </row>
    <row r="223" spans="1:24" ht="26.25" customHeight="1">
      <c r="A223" s="55"/>
      <c r="B223" s="77" t="s">
        <v>52</v>
      </c>
      <c r="C223" s="77" t="s">
        <v>154</v>
      </c>
      <c r="D223" s="77" t="s">
        <v>154</v>
      </c>
      <c r="E223" s="66">
        <v>2009</v>
      </c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3"/>
      <c r="Q223" s="13"/>
      <c r="R223" s="13"/>
      <c r="S223" s="13"/>
      <c r="T223" s="13"/>
      <c r="U223" s="18"/>
      <c r="V223" s="147">
        <v>1</v>
      </c>
      <c r="W223" s="147">
        <f t="shared" si="6"/>
        <v>11000</v>
      </c>
      <c r="X223" s="147"/>
    </row>
    <row r="224" spans="1:24" ht="39.950000000000003" customHeight="1">
      <c r="A224" s="55"/>
      <c r="B224" s="270" t="s">
        <v>259</v>
      </c>
      <c r="C224" s="271"/>
      <c r="D224" s="271"/>
      <c r="E224" s="271"/>
      <c r="F224" s="291">
        <v>3039</v>
      </c>
      <c r="G224" s="293">
        <v>33141</v>
      </c>
      <c r="H224" s="291">
        <f>G224/F224</f>
        <v>10.905231984205331</v>
      </c>
      <c r="I224" s="118"/>
      <c r="J224" s="235">
        <v>0</v>
      </c>
      <c r="K224" s="235">
        <v>0</v>
      </c>
      <c r="L224" s="235">
        <v>0</v>
      </c>
      <c r="M224" s="235">
        <v>0</v>
      </c>
      <c r="N224" s="235">
        <v>367.7</v>
      </c>
      <c r="O224" s="235">
        <v>0</v>
      </c>
      <c r="P224" s="289">
        <v>7706</v>
      </c>
      <c r="Q224" s="289">
        <v>6160</v>
      </c>
      <c r="R224" s="235">
        <v>51</v>
      </c>
      <c r="S224" s="235">
        <v>6220</v>
      </c>
      <c r="T224" s="235">
        <v>173</v>
      </c>
      <c r="U224" s="235">
        <v>0</v>
      </c>
      <c r="V224" s="147"/>
      <c r="W224" s="147">
        <f t="shared" si="6"/>
        <v>0</v>
      </c>
      <c r="X224" s="147"/>
    </row>
    <row r="225" spans="2:24" ht="8.25" customHeight="1">
      <c r="B225" s="272"/>
      <c r="C225" s="273"/>
      <c r="D225" s="273"/>
      <c r="E225" s="273"/>
      <c r="F225" s="292"/>
      <c r="G225" s="294"/>
      <c r="H225" s="292"/>
      <c r="I225" s="118"/>
      <c r="J225" s="235"/>
      <c r="K225" s="235"/>
      <c r="L225" s="235"/>
      <c r="M225" s="235"/>
      <c r="N225" s="235"/>
      <c r="O225" s="235"/>
      <c r="P225" s="290"/>
      <c r="Q225" s="290"/>
      <c r="R225" s="235"/>
      <c r="S225" s="235"/>
      <c r="T225" s="235"/>
      <c r="U225" s="235"/>
      <c r="V225" s="147"/>
      <c r="W225" s="147">
        <f t="shared" si="6"/>
        <v>0</v>
      </c>
      <c r="X225" s="147"/>
    </row>
    <row r="226" spans="2:24" ht="22.5" customHeight="1">
      <c r="B226" s="77" t="s">
        <v>156</v>
      </c>
      <c r="C226" s="77" t="s">
        <v>181</v>
      </c>
      <c r="D226" s="77" t="s">
        <v>181</v>
      </c>
      <c r="E226" s="66">
        <v>2007</v>
      </c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3"/>
      <c r="Q226" s="13"/>
      <c r="R226" s="13"/>
      <c r="S226" s="13"/>
      <c r="T226" s="13"/>
      <c r="U226" s="18"/>
      <c r="V226" s="147">
        <v>1</v>
      </c>
      <c r="W226" s="147">
        <f t="shared" si="6"/>
        <v>11000</v>
      </c>
      <c r="X226" s="147"/>
    </row>
    <row r="227" spans="2:24" ht="22.5" customHeight="1">
      <c r="B227" s="77" t="s">
        <v>158</v>
      </c>
      <c r="C227" s="77" t="s">
        <v>159</v>
      </c>
      <c r="D227" s="77" t="s">
        <v>159</v>
      </c>
      <c r="E227" s="66">
        <v>2012</v>
      </c>
      <c r="F227" s="73"/>
      <c r="G227" s="73"/>
      <c r="H227" s="73"/>
      <c r="I227" s="73"/>
      <c r="J227" s="73"/>
      <c r="K227" s="73"/>
      <c r="L227" s="73"/>
      <c r="M227" s="73"/>
      <c r="N227" s="73"/>
      <c r="O227" s="73"/>
      <c r="P227" s="13"/>
      <c r="Q227" s="13"/>
      <c r="R227" s="13"/>
      <c r="S227" s="13"/>
      <c r="T227" s="13"/>
      <c r="U227" s="18"/>
      <c r="V227" s="147">
        <v>1</v>
      </c>
      <c r="W227" s="147">
        <f t="shared" si="6"/>
        <v>11000</v>
      </c>
      <c r="X227" s="147"/>
    </row>
    <row r="228" spans="2:24" ht="22.5" customHeight="1">
      <c r="B228" s="77" t="s">
        <v>179</v>
      </c>
      <c r="C228" s="77" t="s">
        <v>182</v>
      </c>
      <c r="D228" s="77" t="s">
        <v>182</v>
      </c>
      <c r="E228" s="66">
        <v>1997</v>
      </c>
      <c r="F228" s="73"/>
      <c r="G228" s="73"/>
      <c r="H228" s="73"/>
      <c r="I228" s="73"/>
      <c r="J228" s="73"/>
      <c r="K228" s="73"/>
      <c r="L228" s="73"/>
      <c r="M228" s="73"/>
      <c r="N228" s="73"/>
      <c r="O228" s="73"/>
      <c r="P228" s="13"/>
      <c r="Q228" s="13"/>
      <c r="R228" s="13"/>
      <c r="S228" s="13"/>
      <c r="T228" s="13"/>
      <c r="U228" s="18"/>
      <c r="V228" s="147">
        <v>1</v>
      </c>
      <c r="W228" s="147">
        <f t="shared" si="6"/>
        <v>11000</v>
      </c>
      <c r="X228" s="147"/>
    </row>
    <row r="229" spans="2:24" ht="22.5" customHeight="1">
      <c r="B229" s="77" t="s">
        <v>152</v>
      </c>
      <c r="C229" s="77" t="s">
        <v>183</v>
      </c>
      <c r="D229" s="77" t="s">
        <v>183</v>
      </c>
      <c r="E229" s="66">
        <v>2000</v>
      </c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13"/>
      <c r="Q229" s="13"/>
      <c r="R229" s="13"/>
      <c r="S229" s="13"/>
      <c r="T229" s="13"/>
      <c r="U229" s="18"/>
      <c r="V229" s="147">
        <v>1</v>
      </c>
      <c r="W229" s="147">
        <f t="shared" si="6"/>
        <v>11000</v>
      </c>
      <c r="X229" s="147"/>
    </row>
    <row r="230" spans="2:24" ht="22.5" customHeight="1">
      <c r="B230" s="77" t="s">
        <v>52</v>
      </c>
      <c r="C230" s="77" t="s">
        <v>154</v>
      </c>
      <c r="D230" s="77" t="s">
        <v>154</v>
      </c>
      <c r="E230" s="66">
        <v>2011</v>
      </c>
      <c r="F230" s="73"/>
      <c r="G230" s="73"/>
      <c r="H230" s="73"/>
      <c r="I230" s="73"/>
      <c r="J230" s="73"/>
      <c r="K230" s="73"/>
      <c r="L230" s="73"/>
      <c r="M230" s="73"/>
      <c r="N230" s="73"/>
      <c r="O230" s="73"/>
      <c r="P230" s="13"/>
      <c r="Q230" s="13"/>
      <c r="R230" s="13"/>
      <c r="S230" s="13"/>
      <c r="T230" s="13"/>
      <c r="U230" s="18"/>
      <c r="V230" s="147">
        <v>1</v>
      </c>
      <c r="W230" s="147">
        <f t="shared" si="6"/>
        <v>11000</v>
      </c>
      <c r="X230" s="147"/>
    </row>
    <row r="231" spans="2:24" ht="22.5" customHeight="1">
      <c r="B231" s="140" t="s">
        <v>52</v>
      </c>
      <c r="C231" s="140" t="s">
        <v>184</v>
      </c>
      <c r="D231" s="140" t="s">
        <v>184</v>
      </c>
      <c r="E231" s="133">
        <v>1983</v>
      </c>
      <c r="F231" s="134"/>
      <c r="G231" s="134"/>
      <c r="H231" s="134"/>
      <c r="I231" s="134"/>
      <c r="J231" s="134"/>
      <c r="K231" s="134"/>
      <c r="L231" s="134"/>
      <c r="M231" s="134"/>
      <c r="N231" s="134"/>
      <c r="O231" s="134"/>
      <c r="P231" s="142"/>
      <c r="Q231" s="142"/>
      <c r="R231" s="142"/>
      <c r="S231" s="142"/>
      <c r="T231" s="142"/>
      <c r="U231" s="137"/>
      <c r="V231" s="157">
        <v>1</v>
      </c>
      <c r="W231" s="147">
        <f t="shared" si="6"/>
        <v>11000</v>
      </c>
      <c r="X231" s="147">
        <v>1</v>
      </c>
    </row>
    <row r="232" spans="2:24" ht="39.950000000000003" customHeight="1">
      <c r="B232" s="264" t="s">
        <v>260</v>
      </c>
      <c r="C232" s="265"/>
      <c r="D232" s="265"/>
      <c r="E232" s="265"/>
      <c r="F232" s="282">
        <v>106200</v>
      </c>
      <c r="G232" s="282">
        <v>155390</v>
      </c>
      <c r="H232" s="268">
        <f>G232/F232</f>
        <v>1.4631826741996234</v>
      </c>
      <c r="I232" s="116">
        <v>155390</v>
      </c>
      <c r="J232" s="228">
        <v>842.03599999999994</v>
      </c>
      <c r="K232" s="228">
        <v>294.98399999999998</v>
      </c>
      <c r="L232" s="228">
        <v>21.478999999999999</v>
      </c>
      <c r="M232" s="228">
        <v>0</v>
      </c>
      <c r="N232" s="228">
        <v>0</v>
      </c>
      <c r="O232" s="228">
        <v>0</v>
      </c>
      <c r="P232" s="226">
        <v>115965</v>
      </c>
      <c r="Q232" s="226">
        <v>43463</v>
      </c>
      <c r="R232" s="228">
        <v>19</v>
      </c>
      <c r="S232" s="228">
        <v>442</v>
      </c>
      <c r="T232" s="228">
        <v>2219</v>
      </c>
      <c r="U232" s="228">
        <v>18</v>
      </c>
      <c r="V232" s="147"/>
      <c r="W232" s="147">
        <f t="shared" si="6"/>
        <v>0</v>
      </c>
      <c r="X232" s="147"/>
    </row>
    <row r="233" spans="2:24" ht="15.75" customHeight="1">
      <c r="B233" s="266"/>
      <c r="C233" s="267"/>
      <c r="D233" s="267"/>
      <c r="E233" s="267"/>
      <c r="F233" s="283"/>
      <c r="G233" s="283"/>
      <c r="H233" s="269"/>
      <c r="I233" s="116"/>
      <c r="J233" s="228"/>
      <c r="K233" s="228"/>
      <c r="L233" s="228"/>
      <c r="M233" s="228"/>
      <c r="N233" s="228"/>
      <c r="O233" s="228"/>
      <c r="P233" s="227"/>
      <c r="Q233" s="227"/>
      <c r="R233" s="228"/>
      <c r="S233" s="228"/>
      <c r="T233" s="228"/>
      <c r="U233" s="228"/>
      <c r="V233" s="147"/>
      <c r="W233" s="147">
        <f t="shared" si="6"/>
        <v>0</v>
      </c>
      <c r="X233" s="147"/>
    </row>
    <row r="234" spans="2:24" ht="26.25" customHeight="1">
      <c r="B234" s="77" t="s">
        <v>52</v>
      </c>
      <c r="C234" s="77" t="s">
        <v>185</v>
      </c>
      <c r="D234" s="77" t="s">
        <v>185</v>
      </c>
      <c r="E234" s="66">
        <v>2004</v>
      </c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3"/>
      <c r="Q234" s="13"/>
      <c r="R234" s="13"/>
      <c r="S234" s="13"/>
      <c r="T234" s="13"/>
      <c r="U234" s="18"/>
      <c r="V234" s="147">
        <v>1</v>
      </c>
      <c r="W234" s="147">
        <f t="shared" si="6"/>
        <v>11000</v>
      </c>
      <c r="X234" s="147"/>
    </row>
    <row r="235" spans="2:24" ht="26.25" customHeight="1">
      <c r="B235" s="77" t="s">
        <v>176</v>
      </c>
      <c r="C235" s="77" t="s">
        <v>177</v>
      </c>
      <c r="D235" s="77" t="s">
        <v>177</v>
      </c>
      <c r="E235" s="66">
        <v>2007</v>
      </c>
      <c r="F235" s="73"/>
      <c r="G235" s="73"/>
      <c r="H235" s="73"/>
      <c r="I235" s="73"/>
      <c r="J235" s="73"/>
      <c r="K235" s="73"/>
      <c r="L235" s="73"/>
      <c r="M235" s="73"/>
      <c r="N235" s="73"/>
      <c r="O235" s="73"/>
      <c r="P235" s="13"/>
      <c r="Q235" s="13"/>
      <c r="R235" s="13"/>
      <c r="S235" s="13"/>
      <c r="T235" s="13"/>
      <c r="U235" s="18"/>
      <c r="V235" s="147">
        <v>1</v>
      </c>
      <c r="W235" s="147">
        <f t="shared" si="6"/>
        <v>11000</v>
      </c>
      <c r="X235" s="147"/>
    </row>
    <row r="236" spans="2:24" ht="26.25" customHeight="1">
      <c r="B236" s="77" t="s">
        <v>156</v>
      </c>
      <c r="C236" s="77" t="s">
        <v>181</v>
      </c>
      <c r="D236" s="77" t="s">
        <v>181</v>
      </c>
      <c r="E236" s="66">
        <v>2004</v>
      </c>
      <c r="F236" s="73"/>
      <c r="G236" s="73"/>
      <c r="H236" s="73"/>
      <c r="I236" s="73"/>
      <c r="J236" s="73"/>
      <c r="K236" s="73"/>
      <c r="L236" s="73"/>
      <c r="M236" s="73"/>
      <c r="N236" s="73"/>
      <c r="O236" s="73"/>
      <c r="P236" s="13"/>
      <c r="Q236" s="13"/>
      <c r="R236" s="13"/>
      <c r="S236" s="13"/>
      <c r="T236" s="13"/>
      <c r="U236" s="18"/>
      <c r="V236" s="147">
        <v>1</v>
      </c>
      <c r="W236" s="147">
        <f t="shared" si="6"/>
        <v>11000</v>
      </c>
      <c r="X236" s="147"/>
    </row>
    <row r="237" spans="2:24" ht="26.25" customHeight="1">
      <c r="B237" s="77" t="s">
        <v>156</v>
      </c>
      <c r="C237" s="77" t="s">
        <v>186</v>
      </c>
      <c r="D237" s="77" t="s">
        <v>186</v>
      </c>
      <c r="E237" s="66">
        <v>2011</v>
      </c>
      <c r="F237" s="73"/>
      <c r="G237" s="73"/>
      <c r="H237" s="73"/>
      <c r="I237" s="73"/>
      <c r="J237" s="73"/>
      <c r="K237" s="73"/>
      <c r="L237" s="73"/>
      <c r="M237" s="73"/>
      <c r="N237" s="73"/>
      <c r="O237" s="73"/>
      <c r="P237" s="13"/>
      <c r="Q237" s="13"/>
      <c r="R237" s="13"/>
      <c r="S237" s="13"/>
      <c r="T237" s="13"/>
      <c r="U237" s="18"/>
      <c r="V237" s="147">
        <v>1</v>
      </c>
      <c r="W237" s="147">
        <f t="shared" si="6"/>
        <v>11000</v>
      </c>
      <c r="X237" s="147"/>
    </row>
    <row r="238" spans="2:24" ht="26.25" customHeight="1">
      <c r="B238" s="77" t="s">
        <v>156</v>
      </c>
      <c r="C238" s="77" t="s">
        <v>157</v>
      </c>
      <c r="D238" s="77" t="s">
        <v>157</v>
      </c>
      <c r="E238" s="66">
        <v>2012</v>
      </c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3"/>
      <c r="Q238" s="13"/>
      <c r="R238" s="13"/>
      <c r="S238" s="13"/>
      <c r="T238" s="13"/>
      <c r="U238" s="18"/>
      <c r="V238" s="147">
        <v>1</v>
      </c>
      <c r="W238" s="147">
        <f t="shared" si="6"/>
        <v>11000</v>
      </c>
      <c r="X238" s="147"/>
    </row>
    <row r="239" spans="2:24" ht="39.950000000000003" customHeight="1">
      <c r="B239" s="264" t="s">
        <v>261</v>
      </c>
      <c r="C239" s="265"/>
      <c r="D239" s="265"/>
      <c r="E239" s="265"/>
      <c r="F239" s="282">
        <v>1609</v>
      </c>
      <c r="G239" s="282">
        <v>18625</v>
      </c>
      <c r="H239" s="268">
        <f>G239/F239</f>
        <v>11.575512740832815</v>
      </c>
      <c r="I239" s="116"/>
      <c r="J239" s="228">
        <v>1804.4</v>
      </c>
      <c r="K239" s="228">
        <v>205.67699999999999</v>
      </c>
      <c r="L239" s="228">
        <v>1</v>
      </c>
      <c r="M239" s="228">
        <v>0</v>
      </c>
      <c r="N239" s="228">
        <v>9</v>
      </c>
      <c r="O239" s="226">
        <v>0</v>
      </c>
      <c r="P239" s="226">
        <v>11812</v>
      </c>
      <c r="Q239" s="226">
        <v>12607</v>
      </c>
      <c r="R239" s="228">
        <v>40</v>
      </c>
      <c r="S239" s="228">
        <v>2035</v>
      </c>
      <c r="T239" s="228">
        <v>165</v>
      </c>
      <c r="U239" s="228">
        <v>16.7</v>
      </c>
      <c r="V239" s="147"/>
      <c r="W239" s="147">
        <f t="shared" si="6"/>
        <v>0</v>
      </c>
      <c r="X239" s="147"/>
    </row>
    <row r="240" spans="2:24" ht="12" customHeight="1">
      <c r="B240" s="266"/>
      <c r="C240" s="267"/>
      <c r="D240" s="267"/>
      <c r="E240" s="267"/>
      <c r="F240" s="283"/>
      <c r="G240" s="283"/>
      <c r="H240" s="269"/>
      <c r="I240" s="116"/>
      <c r="J240" s="228"/>
      <c r="K240" s="228"/>
      <c r="L240" s="228"/>
      <c r="M240" s="228"/>
      <c r="N240" s="228"/>
      <c r="O240" s="227"/>
      <c r="P240" s="227"/>
      <c r="Q240" s="227"/>
      <c r="R240" s="228"/>
      <c r="S240" s="228"/>
      <c r="T240" s="228"/>
      <c r="U240" s="228"/>
      <c r="V240" s="147"/>
      <c r="W240" s="147">
        <f t="shared" si="6"/>
        <v>0</v>
      </c>
      <c r="X240" s="147"/>
    </row>
    <row r="241" spans="2:24" s="44" customFormat="1" ht="21" customHeight="1">
      <c r="B241" s="77" t="s">
        <v>158</v>
      </c>
      <c r="C241" s="77" t="s">
        <v>159</v>
      </c>
      <c r="D241" s="77" t="s">
        <v>159</v>
      </c>
      <c r="E241" s="66">
        <v>2012</v>
      </c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3"/>
      <c r="Q241" s="13"/>
      <c r="R241" s="13"/>
      <c r="S241" s="13"/>
      <c r="T241" s="13"/>
      <c r="U241" s="18"/>
      <c r="V241" s="147">
        <v>1</v>
      </c>
      <c r="W241" s="147">
        <f t="shared" si="6"/>
        <v>11000</v>
      </c>
      <c r="X241" s="149"/>
    </row>
    <row r="242" spans="2:24" ht="21" customHeight="1">
      <c r="B242" s="77" t="s">
        <v>262</v>
      </c>
      <c r="C242" s="77" t="s">
        <v>183</v>
      </c>
      <c r="D242" s="77" t="s">
        <v>183</v>
      </c>
      <c r="E242" s="66">
        <v>2001</v>
      </c>
      <c r="F242" s="56"/>
      <c r="G242" s="56"/>
      <c r="H242" s="56"/>
      <c r="I242" s="56"/>
      <c r="J242" s="56"/>
      <c r="K242" s="56"/>
      <c r="L242" s="56"/>
      <c r="M242" s="56"/>
      <c r="N242" s="56"/>
      <c r="O242" s="56"/>
      <c r="P242" s="13"/>
      <c r="Q242" s="13"/>
      <c r="R242" s="13"/>
      <c r="S242" s="13"/>
      <c r="T242" s="13"/>
      <c r="U242" s="18"/>
      <c r="V242" s="149">
        <v>1</v>
      </c>
      <c r="W242" s="147">
        <f t="shared" si="6"/>
        <v>11000</v>
      </c>
      <c r="X242" s="147"/>
    </row>
    <row r="243" spans="2:24" ht="21" customHeight="1">
      <c r="B243" s="103" t="s">
        <v>170</v>
      </c>
      <c r="C243" s="103" t="s">
        <v>171</v>
      </c>
      <c r="D243" s="103" t="s">
        <v>171</v>
      </c>
      <c r="E243" s="74">
        <v>1991</v>
      </c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84"/>
      <c r="Q243" s="184"/>
      <c r="R243" s="184"/>
      <c r="S243" s="184"/>
      <c r="T243" s="184"/>
      <c r="U243" s="53"/>
      <c r="V243" s="148">
        <v>1</v>
      </c>
      <c r="W243" s="147">
        <f t="shared" si="6"/>
        <v>11000</v>
      </c>
      <c r="X243" s="147"/>
    </row>
    <row r="244" spans="2:24" ht="21" customHeight="1">
      <c r="B244" s="77" t="s">
        <v>156</v>
      </c>
      <c r="C244" s="77" t="s">
        <v>263</v>
      </c>
      <c r="D244" s="77" t="s">
        <v>263</v>
      </c>
      <c r="E244" s="66">
        <v>2006</v>
      </c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3"/>
      <c r="Q244" s="13"/>
      <c r="R244" s="13"/>
      <c r="S244" s="13"/>
      <c r="T244" s="13"/>
      <c r="U244" s="18"/>
      <c r="V244" s="147">
        <v>1</v>
      </c>
      <c r="W244" s="147">
        <f t="shared" si="6"/>
        <v>11000</v>
      </c>
      <c r="X244" s="147"/>
    </row>
    <row r="245" spans="2:24" ht="21" customHeight="1">
      <c r="B245" s="103" t="s">
        <v>27</v>
      </c>
      <c r="C245" s="103" t="s">
        <v>31</v>
      </c>
      <c r="D245" s="103">
        <v>390995</v>
      </c>
      <c r="E245" s="74">
        <v>2015</v>
      </c>
      <c r="F245" s="104"/>
      <c r="G245" s="104"/>
      <c r="H245" s="104"/>
      <c r="I245" s="104"/>
      <c r="J245" s="104"/>
      <c r="K245" s="104"/>
      <c r="L245" s="104"/>
      <c r="M245" s="104"/>
      <c r="N245" s="104"/>
      <c r="O245" s="104"/>
      <c r="P245" s="13"/>
      <c r="Q245" s="13"/>
      <c r="R245" s="13"/>
      <c r="S245" s="13"/>
      <c r="T245" s="13"/>
      <c r="U245" s="18"/>
      <c r="V245" s="147">
        <v>1</v>
      </c>
      <c r="W245" s="147">
        <f t="shared" si="6"/>
        <v>11000</v>
      </c>
      <c r="X245" s="147"/>
    </row>
    <row r="246" spans="2:24" ht="39.950000000000003" customHeight="1">
      <c r="B246" s="264" t="s">
        <v>264</v>
      </c>
      <c r="C246" s="265"/>
      <c r="D246" s="265"/>
      <c r="E246" s="265"/>
      <c r="F246" s="282">
        <v>2014</v>
      </c>
      <c r="G246" s="282">
        <v>36970</v>
      </c>
      <c r="H246" s="268">
        <f>G246/F246</f>
        <v>18.356504468718967</v>
      </c>
      <c r="I246" s="116"/>
      <c r="J246" s="228">
        <v>307</v>
      </c>
      <c r="K246" s="228">
        <v>239.7</v>
      </c>
      <c r="L246" s="228">
        <v>0</v>
      </c>
      <c r="M246" s="228">
        <v>0</v>
      </c>
      <c r="N246" s="228">
        <v>0</v>
      </c>
      <c r="O246" s="226">
        <v>0</v>
      </c>
      <c r="P246" s="226">
        <v>7740</v>
      </c>
      <c r="Q246" s="226">
        <v>6244</v>
      </c>
      <c r="R246" s="228">
        <v>43</v>
      </c>
      <c r="S246" s="228">
        <v>5855</v>
      </c>
      <c r="T246" s="228">
        <v>89</v>
      </c>
      <c r="U246" s="228">
        <v>0</v>
      </c>
      <c r="V246" s="147"/>
      <c r="W246" s="147">
        <f t="shared" si="6"/>
        <v>0</v>
      </c>
      <c r="X246" s="147"/>
    </row>
    <row r="247" spans="2:24" ht="18.75" customHeight="1">
      <c r="B247" s="266"/>
      <c r="C247" s="267"/>
      <c r="D247" s="267"/>
      <c r="E247" s="267"/>
      <c r="F247" s="283"/>
      <c r="G247" s="283"/>
      <c r="H247" s="269"/>
      <c r="I247" s="116"/>
      <c r="J247" s="228"/>
      <c r="K247" s="228"/>
      <c r="L247" s="228"/>
      <c r="M247" s="228"/>
      <c r="N247" s="228"/>
      <c r="O247" s="227"/>
      <c r="P247" s="227"/>
      <c r="Q247" s="227"/>
      <c r="R247" s="228"/>
      <c r="S247" s="228"/>
      <c r="T247" s="228"/>
      <c r="U247" s="228"/>
      <c r="V247" s="147"/>
      <c r="W247" s="147">
        <f t="shared" si="6"/>
        <v>0</v>
      </c>
      <c r="X247" s="147"/>
    </row>
    <row r="248" spans="2:24" ht="27" customHeight="1">
      <c r="B248" s="77" t="s">
        <v>52</v>
      </c>
      <c r="C248" s="77" t="s">
        <v>159</v>
      </c>
      <c r="D248" s="77" t="s">
        <v>159</v>
      </c>
      <c r="E248" s="66">
        <v>2010</v>
      </c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3"/>
      <c r="Q248" s="13"/>
      <c r="R248" s="13"/>
      <c r="S248" s="13"/>
      <c r="T248" s="13"/>
      <c r="U248" s="18"/>
      <c r="V248" s="147">
        <v>1</v>
      </c>
      <c r="W248" s="147">
        <f t="shared" si="6"/>
        <v>11000</v>
      </c>
      <c r="X248" s="147"/>
    </row>
    <row r="249" spans="2:24" ht="27" customHeight="1">
      <c r="B249" s="77" t="s">
        <v>52</v>
      </c>
      <c r="C249" s="77" t="s">
        <v>167</v>
      </c>
      <c r="D249" s="77" t="s">
        <v>167</v>
      </c>
      <c r="E249" s="66">
        <v>2007</v>
      </c>
      <c r="F249" s="95"/>
      <c r="G249" s="95"/>
      <c r="H249" s="95"/>
      <c r="I249" s="95"/>
      <c r="J249" s="95"/>
      <c r="K249" s="95"/>
      <c r="L249" s="95"/>
      <c r="M249" s="95"/>
      <c r="N249" s="95"/>
      <c r="O249" s="95"/>
      <c r="P249" s="13"/>
      <c r="Q249" s="13"/>
      <c r="R249" s="13"/>
      <c r="S249" s="13"/>
      <c r="T249" s="13"/>
      <c r="U249" s="18"/>
      <c r="V249" s="147">
        <v>1</v>
      </c>
      <c r="W249" s="147">
        <f t="shared" si="6"/>
        <v>11000</v>
      </c>
      <c r="X249" s="147"/>
    </row>
    <row r="250" spans="2:24" ht="27" customHeight="1">
      <c r="B250" s="77" t="s">
        <v>156</v>
      </c>
      <c r="C250" s="77" t="s">
        <v>180</v>
      </c>
      <c r="D250" s="77" t="s">
        <v>180</v>
      </c>
      <c r="E250" s="66">
        <v>1999</v>
      </c>
      <c r="F250" s="95"/>
      <c r="G250" s="95"/>
      <c r="H250" s="95"/>
      <c r="I250" s="95"/>
      <c r="J250" s="95"/>
      <c r="K250" s="95"/>
      <c r="L250" s="95"/>
      <c r="M250" s="95"/>
      <c r="N250" s="95"/>
      <c r="O250" s="95"/>
      <c r="P250" s="13"/>
      <c r="Q250" s="13"/>
      <c r="R250" s="13"/>
      <c r="S250" s="13"/>
      <c r="T250" s="13"/>
      <c r="U250" s="18"/>
      <c r="V250" s="147">
        <v>1</v>
      </c>
      <c r="W250" s="147">
        <f t="shared" si="6"/>
        <v>11000</v>
      </c>
      <c r="X250" s="147"/>
    </row>
    <row r="251" spans="2:24" ht="27" customHeight="1">
      <c r="B251" s="77" t="s">
        <v>156</v>
      </c>
      <c r="C251" s="77" t="s">
        <v>265</v>
      </c>
      <c r="D251" s="77" t="s">
        <v>265</v>
      </c>
      <c r="E251" s="66">
        <v>2005</v>
      </c>
      <c r="F251" s="95"/>
      <c r="G251" s="95"/>
      <c r="H251" s="95"/>
      <c r="I251" s="95"/>
      <c r="J251" s="95"/>
      <c r="K251" s="95"/>
      <c r="L251" s="95"/>
      <c r="M251" s="95"/>
      <c r="N251" s="95"/>
      <c r="O251" s="95"/>
      <c r="P251" s="13"/>
      <c r="Q251" s="13"/>
      <c r="R251" s="13"/>
      <c r="S251" s="13"/>
      <c r="T251" s="13"/>
      <c r="U251" s="18"/>
      <c r="V251" s="147">
        <v>1</v>
      </c>
      <c r="W251" s="147">
        <f t="shared" si="6"/>
        <v>11000</v>
      </c>
      <c r="X251" s="147"/>
    </row>
    <row r="252" spans="2:24" ht="39.950000000000003" customHeight="1">
      <c r="B252" s="264" t="s">
        <v>266</v>
      </c>
      <c r="C252" s="265"/>
      <c r="D252" s="265"/>
      <c r="E252" s="265"/>
      <c r="F252" s="282">
        <v>1693</v>
      </c>
      <c r="G252" s="282">
        <v>18651</v>
      </c>
      <c r="H252" s="268">
        <f>G252/F252</f>
        <v>11.016538688718251</v>
      </c>
      <c r="I252" s="116"/>
      <c r="J252" s="228">
        <v>1444.3</v>
      </c>
      <c r="K252" s="228">
        <v>216</v>
      </c>
      <c r="L252" s="228">
        <v>10.6</v>
      </c>
      <c r="M252" s="228">
        <v>0</v>
      </c>
      <c r="N252" s="228">
        <v>0</v>
      </c>
      <c r="O252" s="228">
        <v>0</v>
      </c>
      <c r="P252" s="226">
        <v>10948</v>
      </c>
      <c r="Q252" s="226">
        <v>11317</v>
      </c>
      <c r="R252" s="228">
        <v>44</v>
      </c>
      <c r="S252" s="228">
        <v>3413</v>
      </c>
      <c r="T252" s="228">
        <v>95</v>
      </c>
      <c r="U252" s="228">
        <v>15.8</v>
      </c>
      <c r="V252" s="147"/>
      <c r="W252" s="147">
        <f t="shared" si="6"/>
        <v>0</v>
      </c>
      <c r="X252" s="147"/>
    </row>
    <row r="253" spans="2:24" ht="39.950000000000003" customHeight="1">
      <c r="B253" s="266"/>
      <c r="C253" s="267"/>
      <c r="D253" s="267"/>
      <c r="E253" s="267"/>
      <c r="F253" s="283"/>
      <c r="G253" s="283"/>
      <c r="H253" s="269"/>
      <c r="I253" s="116"/>
      <c r="J253" s="228"/>
      <c r="K253" s="228"/>
      <c r="L253" s="228"/>
      <c r="M253" s="228"/>
      <c r="N253" s="228"/>
      <c r="O253" s="228"/>
      <c r="P253" s="227"/>
      <c r="Q253" s="227"/>
      <c r="R253" s="228"/>
      <c r="S253" s="228"/>
      <c r="T253" s="228"/>
      <c r="U253" s="228"/>
      <c r="V253" s="147"/>
      <c r="W253" s="147">
        <f t="shared" si="6"/>
        <v>0</v>
      </c>
      <c r="X253" s="147"/>
    </row>
    <row r="254" spans="2:24" ht="27" customHeight="1">
      <c r="B254" s="77" t="s">
        <v>52</v>
      </c>
      <c r="C254" s="77" t="s">
        <v>167</v>
      </c>
      <c r="D254" s="77" t="s">
        <v>167</v>
      </c>
      <c r="E254" s="66">
        <v>2007</v>
      </c>
      <c r="F254" s="12"/>
      <c r="G254" s="12"/>
      <c r="H254" s="12"/>
      <c r="I254" s="19"/>
      <c r="J254" s="12"/>
      <c r="K254" s="12"/>
      <c r="L254" s="12"/>
      <c r="M254" s="12"/>
      <c r="N254" s="12"/>
      <c r="O254" s="12"/>
      <c r="P254" s="20"/>
      <c r="Q254" s="20"/>
      <c r="R254" s="20"/>
      <c r="S254" s="20"/>
      <c r="T254" s="20"/>
      <c r="U254" s="20"/>
      <c r="V254" s="147">
        <v>1</v>
      </c>
      <c r="W254" s="147">
        <f t="shared" si="6"/>
        <v>11000</v>
      </c>
      <c r="X254" s="147"/>
    </row>
    <row r="255" spans="2:24" ht="27" customHeight="1">
      <c r="B255" s="77" t="s">
        <v>52</v>
      </c>
      <c r="C255" s="77" t="s">
        <v>267</v>
      </c>
      <c r="D255" s="77" t="s">
        <v>267</v>
      </c>
      <c r="E255" s="66">
        <v>2003</v>
      </c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3"/>
      <c r="Q255" s="13"/>
      <c r="R255" s="13"/>
      <c r="S255" s="13"/>
      <c r="T255" s="13"/>
      <c r="U255" s="18"/>
      <c r="V255" s="147">
        <v>1</v>
      </c>
      <c r="W255" s="147">
        <f t="shared" si="6"/>
        <v>11000</v>
      </c>
      <c r="X255" s="147"/>
    </row>
    <row r="256" spans="2:24" ht="27" customHeight="1">
      <c r="B256" s="77" t="s">
        <v>52</v>
      </c>
      <c r="C256" s="77" t="s">
        <v>268</v>
      </c>
      <c r="D256" s="77" t="s">
        <v>268</v>
      </c>
      <c r="E256" s="66">
        <v>1997</v>
      </c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3"/>
      <c r="Q256" s="13"/>
      <c r="R256" s="13"/>
      <c r="S256" s="13"/>
      <c r="T256" s="13"/>
      <c r="U256" s="18"/>
      <c r="V256" s="147">
        <v>1</v>
      </c>
      <c r="W256" s="147">
        <f t="shared" si="6"/>
        <v>11000</v>
      </c>
      <c r="X256" s="147"/>
    </row>
    <row r="257" spans="2:24" ht="27" customHeight="1">
      <c r="B257" s="77" t="s">
        <v>156</v>
      </c>
      <c r="C257" s="77" t="s">
        <v>269</v>
      </c>
      <c r="D257" s="77" t="s">
        <v>269</v>
      </c>
      <c r="E257" s="66">
        <v>2010</v>
      </c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3"/>
      <c r="Q257" s="13"/>
      <c r="R257" s="13"/>
      <c r="S257" s="13"/>
      <c r="T257" s="13"/>
      <c r="U257" s="18"/>
      <c r="V257" s="147">
        <v>1</v>
      </c>
      <c r="W257" s="147">
        <f t="shared" si="6"/>
        <v>11000</v>
      </c>
      <c r="X257" s="147"/>
    </row>
    <row r="258" spans="2:24" ht="39.950000000000003" customHeight="1">
      <c r="B258" s="264" t="s">
        <v>319</v>
      </c>
      <c r="C258" s="265"/>
      <c r="D258" s="265"/>
      <c r="E258" s="265"/>
      <c r="F258" s="92">
        <v>32.5</v>
      </c>
      <c r="G258" s="92">
        <v>59440</v>
      </c>
      <c r="H258" s="10">
        <v>1826.7</v>
      </c>
      <c r="I258" s="92">
        <v>59440</v>
      </c>
      <c r="J258" s="226">
        <v>2472.6799999999998</v>
      </c>
      <c r="K258" s="226">
        <v>484.40699999999998</v>
      </c>
      <c r="L258" s="226">
        <v>0</v>
      </c>
      <c r="M258" s="226">
        <v>0</v>
      </c>
      <c r="N258" s="226">
        <v>135</v>
      </c>
      <c r="O258" s="226">
        <v>1</v>
      </c>
      <c r="P258" s="226">
        <v>45775</v>
      </c>
      <c r="Q258" s="226">
        <v>35778</v>
      </c>
      <c r="R258" s="226">
        <v>36</v>
      </c>
      <c r="S258" s="226">
        <v>6048</v>
      </c>
      <c r="T258" s="226">
        <v>915</v>
      </c>
      <c r="U258" s="226">
        <v>25</v>
      </c>
      <c r="V258" s="147"/>
      <c r="W258" s="147">
        <f t="shared" si="6"/>
        <v>0</v>
      </c>
      <c r="X258" s="147"/>
    </row>
    <row r="259" spans="2:24" ht="2.25" customHeight="1">
      <c r="B259" s="266"/>
      <c r="C259" s="267"/>
      <c r="D259" s="267"/>
      <c r="E259" s="267"/>
      <c r="F259" s="92">
        <v>3254</v>
      </c>
      <c r="G259" s="92">
        <v>31629</v>
      </c>
      <c r="H259" s="10">
        <v>9.6999999999999993</v>
      </c>
      <c r="I259" s="92"/>
      <c r="J259" s="227"/>
      <c r="K259" s="227"/>
      <c r="L259" s="227"/>
      <c r="M259" s="227"/>
      <c r="N259" s="227"/>
      <c r="O259" s="227"/>
      <c r="P259" s="227"/>
      <c r="Q259" s="227"/>
      <c r="R259" s="227"/>
      <c r="S259" s="227"/>
      <c r="T259" s="227"/>
      <c r="U259" s="227"/>
      <c r="V259" s="147"/>
      <c r="W259" s="147">
        <f t="shared" si="6"/>
        <v>0</v>
      </c>
      <c r="X259" s="147"/>
    </row>
    <row r="260" spans="2:24" ht="27" customHeight="1">
      <c r="B260" s="100" t="s">
        <v>204</v>
      </c>
      <c r="C260" s="96" t="s">
        <v>270</v>
      </c>
      <c r="D260" s="66" t="s">
        <v>271</v>
      </c>
      <c r="E260" s="94">
        <v>2008</v>
      </c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3"/>
      <c r="Q260" s="13"/>
      <c r="R260" s="13"/>
      <c r="S260" s="13"/>
      <c r="T260" s="13"/>
      <c r="U260" s="18"/>
      <c r="V260" s="147">
        <v>1</v>
      </c>
      <c r="W260" s="147">
        <f t="shared" si="6"/>
        <v>11000</v>
      </c>
      <c r="X260" s="147"/>
    </row>
    <row r="261" spans="2:24" ht="27" customHeight="1">
      <c r="B261" s="101" t="s">
        <v>206</v>
      </c>
      <c r="C261" s="96" t="s">
        <v>33</v>
      </c>
      <c r="D261" s="66">
        <v>232900</v>
      </c>
      <c r="E261" s="94">
        <v>2012</v>
      </c>
      <c r="F261" s="95"/>
      <c r="G261" s="95"/>
      <c r="H261" s="95"/>
      <c r="I261" s="95"/>
      <c r="J261" s="95"/>
      <c r="K261" s="95"/>
      <c r="L261" s="95"/>
      <c r="M261" s="95"/>
      <c r="N261" s="95"/>
      <c r="O261" s="95"/>
      <c r="P261" s="13"/>
      <c r="Q261" s="13"/>
      <c r="R261" s="13"/>
      <c r="S261" s="13"/>
      <c r="T261" s="13"/>
      <c r="U261" s="18"/>
      <c r="V261" s="147">
        <v>1</v>
      </c>
      <c r="W261" s="147">
        <f t="shared" si="6"/>
        <v>11000</v>
      </c>
      <c r="X261" s="147"/>
    </row>
    <row r="262" spans="2:24" ht="27" customHeight="1">
      <c r="B262" s="101" t="s">
        <v>272</v>
      </c>
      <c r="C262" s="96" t="s">
        <v>30</v>
      </c>
      <c r="D262" s="66">
        <v>32213</v>
      </c>
      <c r="E262" s="94">
        <v>2010</v>
      </c>
      <c r="F262" s="95"/>
      <c r="G262" s="95"/>
      <c r="H262" s="95"/>
      <c r="I262" s="95"/>
      <c r="J262" s="95"/>
      <c r="K262" s="95"/>
      <c r="L262" s="95"/>
      <c r="M262" s="95"/>
      <c r="N262" s="95"/>
      <c r="O262" s="95"/>
      <c r="P262" s="13"/>
      <c r="Q262" s="13"/>
      <c r="R262" s="13"/>
      <c r="S262" s="13"/>
      <c r="T262" s="13"/>
      <c r="U262" s="18"/>
      <c r="V262" s="147">
        <v>1</v>
      </c>
      <c r="W262" s="147">
        <f t="shared" si="6"/>
        <v>11000</v>
      </c>
      <c r="X262" s="147"/>
    </row>
    <row r="263" spans="2:24" ht="27" customHeight="1">
      <c r="B263" s="101" t="s">
        <v>206</v>
      </c>
      <c r="C263" s="96" t="s">
        <v>31</v>
      </c>
      <c r="D263" s="96" t="s">
        <v>273</v>
      </c>
      <c r="E263" s="94">
        <v>2007</v>
      </c>
      <c r="F263" s="95"/>
      <c r="G263" s="95"/>
      <c r="H263" s="95"/>
      <c r="I263" s="95"/>
      <c r="J263" s="95"/>
      <c r="K263" s="95"/>
      <c r="L263" s="95"/>
      <c r="M263" s="95"/>
      <c r="N263" s="95"/>
      <c r="O263" s="95"/>
      <c r="P263" s="13"/>
      <c r="Q263" s="13"/>
      <c r="R263" s="13"/>
      <c r="S263" s="13"/>
      <c r="T263" s="13"/>
      <c r="U263" s="18"/>
      <c r="V263" s="147">
        <v>1</v>
      </c>
      <c r="W263" s="147">
        <f t="shared" si="6"/>
        <v>11000</v>
      </c>
      <c r="X263" s="147"/>
    </row>
    <row r="264" spans="2:24" ht="27" customHeight="1">
      <c r="B264" s="101" t="s">
        <v>206</v>
      </c>
      <c r="C264" s="96" t="s">
        <v>31</v>
      </c>
      <c r="D264" s="66">
        <v>390945</v>
      </c>
      <c r="E264" s="94">
        <v>2011</v>
      </c>
      <c r="F264" s="95"/>
      <c r="G264" s="95"/>
      <c r="H264" s="95"/>
      <c r="I264" s="95"/>
      <c r="J264" s="95"/>
      <c r="K264" s="95"/>
      <c r="L264" s="95"/>
      <c r="M264" s="95"/>
      <c r="N264" s="95"/>
      <c r="O264" s="95"/>
      <c r="P264" s="13"/>
      <c r="Q264" s="13"/>
      <c r="R264" s="13"/>
      <c r="S264" s="13"/>
      <c r="T264" s="13"/>
      <c r="U264" s="18"/>
      <c r="V264" s="147">
        <v>1</v>
      </c>
      <c r="W264" s="147">
        <f t="shared" si="6"/>
        <v>11000</v>
      </c>
      <c r="X264" s="147"/>
    </row>
    <row r="265" spans="2:24" ht="27" customHeight="1">
      <c r="B265" s="101" t="s">
        <v>206</v>
      </c>
      <c r="C265" s="96" t="s">
        <v>31</v>
      </c>
      <c r="D265" s="66">
        <v>390945</v>
      </c>
      <c r="E265" s="94">
        <v>2010</v>
      </c>
      <c r="F265" s="95"/>
      <c r="G265" s="95"/>
      <c r="H265" s="95"/>
      <c r="I265" s="95"/>
      <c r="J265" s="95"/>
      <c r="K265" s="95"/>
      <c r="L265" s="95"/>
      <c r="M265" s="95"/>
      <c r="N265" s="95"/>
      <c r="O265" s="95"/>
      <c r="P265" s="13"/>
      <c r="Q265" s="13"/>
      <c r="R265" s="13"/>
      <c r="S265" s="13"/>
      <c r="T265" s="13"/>
      <c r="U265" s="18"/>
      <c r="V265" s="147">
        <v>1</v>
      </c>
      <c r="W265" s="147">
        <f t="shared" si="6"/>
        <v>11000</v>
      </c>
      <c r="X265" s="147"/>
    </row>
    <row r="266" spans="2:24" ht="27" customHeight="1">
      <c r="B266" s="101" t="s">
        <v>206</v>
      </c>
      <c r="C266" s="94" t="s">
        <v>30</v>
      </c>
      <c r="D266" s="97">
        <v>330232</v>
      </c>
      <c r="E266" s="94">
        <v>2013</v>
      </c>
      <c r="F266" s="95"/>
      <c r="G266" s="95"/>
      <c r="H266" s="95"/>
      <c r="I266" s="95"/>
      <c r="J266" s="95"/>
      <c r="K266" s="95"/>
      <c r="L266" s="95"/>
      <c r="M266" s="95"/>
      <c r="N266" s="95"/>
      <c r="O266" s="95"/>
      <c r="P266" s="13"/>
      <c r="Q266" s="13"/>
      <c r="R266" s="13"/>
      <c r="S266" s="13"/>
      <c r="T266" s="13"/>
      <c r="U266" s="18"/>
      <c r="V266" s="147">
        <v>1</v>
      </c>
      <c r="W266" s="147">
        <f t="shared" si="6"/>
        <v>11000</v>
      </c>
      <c r="X266" s="147"/>
    </row>
    <row r="267" spans="2:24" ht="27" customHeight="1">
      <c r="B267" s="101" t="s">
        <v>206</v>
      </c>
      <c r="C267" s="96" t="s">
        <v>30</v>
      </c>
      <c r="D267" s="66">
        <v>3307</v>
      </c>
      <c r="E267" s="94">
        <v>2002</v>
      </c>
      <c r="F267" s="95"/>
      <c r="G267" s="95"/>
      <c r="H267" s="95"/>
      <c r="I267" s="95"/>
      <c r="J267" s="95"/>
      <c r="K267" s="95"/>
      <c r="L267" s="95"/>
      <c r="M267" s="95"/>
      <c r="N267" s="95"/>
      <c r="O267" s="95"/>
      <c r="P267" s="13"/>
      <c r="Q267" s="13"/>
      <c r="R267" s="13"/>
      <c r="S267" s="13"/>
      <c r="T267" s="13"/>
      <c r="U267" s="18"/>
      <c r="V267" s="147">
        <v>1</v>
      </c>
      <c r="W267" s="147">
        <f t="shared" si="6"/>
        <v>11000</v>
      </c>
      <c r="X267" s="147"/>
    </row>
    <row r="268" spans="2:24" ht="39.950000000000003" customHeight="1">
      <c r="B268" s="264" t="s">
        <v>320</v>
      </c>
      <c r="C268" s="279"/>
      <c r="D268" s="279"/>
      <c r="E268" s="279"/>
      <c r="F268" s="282">
        <v>3342</v>
      </c>
      <c r="G268" s="282">
        <v>26010</v>
      </c>
      <c r="H268" s="268">
        <f>G268/F268</f>
        <v>7.782764811490126</v>
      </c>
      <c r="I268" s="116"/>
      <c r="J268" s="228">
        <v>2770.085</v>
      </c>
      <c r="K268" s="228">
        <v>373.9</v>
      </c>
      <c r="L268" s="228">
        <v>0</v>
      </c>
      <c r="M268" s="228">
        <v>0</v>
      </c>
      <c r="N268" s="228">
        <v>20</v>
      </c>
      <c r="O268" s="228">
        <v>0</v>
      </c>
      <c r="P268" s="226" t="s">
        <v>325</v>
      </c>
      <c r="Q268" s="226" t="s">
        <v>326</v>
      </c>
      <c r="R268" s="228">
        <v>48</v>
      </c>
      <c r="S268" s="228">
        <v>4888</v>
      </c>
      <c r="T268" s="228">
        <v>242</v>
      </c>
      <c r="U268" s="228">
        <v>30</v>
      </c>
      <c r="V268" s="147"/>
      <c r="W268" s="147">
        <f t="shared" si="6"/>
        <v>0</v>
      </c>
      <c r="X268" s="147"/>
    </row>
    <row r="269" spans="2:24" ht="15.75" customHeight="1">
      <c r="B269" s="280"/>
      <c r="C269" s="281"/>
      <c r="D269" s="281"/>
      <c r="E269" s="281"/>
      <c r="F269" s="283"/>
      <c r="G269" s="283"/>
      <c r="H269" s="269"/>
      <c r="I269" s="116"/>
      <c r="J269" s="228"/>
      <c r="K269" s="228"/>
      <c r="L269" s="228"/>
      <c r="M269" s="228"/>
      <c r="N269" s="228"/>
      <c r="O269" s="228"/>
      <c r="P269" s="227"/>
      <c r="Q269" s="227"/>
      <c r="R269" s="228"/>
      <c r="S269" s="228"/>
      <c r="T269" s="228"/>
      <c r="U269" s="228"/>
      <c r="V269" s="147"/>
      <c r="W269" s="147">
        <f t="shared" ref="W269:W332" si="7">V269*11000</f>
        <v>0</v>
      </c>
      <c r="X269" s="147"/>
    </row>
    <row r="270" spans="2:24" ht="26.25" customHeight="1">
      <c r="B270" s="101" t="s">
        <v>206</v>
      </c>
      <c r="C270" s="96" t="s">
        <v>33</v>
      </c>
      <c r="D270" s="66">
        <v>232900</v>
      </c>
      <c r="E270" s="94">
        <v>2012</v>
      </c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3"/>
      <c r="Q270" s="13"/>
      <c r="R270" s="13"/>
      <c r="S270" s="13"/>
      <c r="T270" s="13"/>
      <c r="U270" s="18"/>
      <c r="V270" s="147">
        <v>1</v>
      </c>
      <c r="W270" s="147">
        <f t="shared" si="7"/>
        <v>11000</v>
      </c>
      <c r="X270" s="147"/>
    </row>
    <row r="271" spans="2:24" ht="26.25" customHeight="1">
      <c r="B271" s="101" t="s">
        <v>206</v>
      </c>
      <c r="C271" s="96" t="s">
        <v>31</v>
      </c>
      <c r="D271" s="97" t="s">
        <v>274</v>
      </c>
      <c r="E271" s="94">
        <v>2012</v>
      </c>
      <c r="F271" s="95"/>
      <c r="G271" s="95"/>
      <c r="H271" s="95"/>
      <c r="I271" s="95"/>
      <c r="J271" s="95"/>
      <c r="K271" s="95"/>
      <c r="L271" s="95"/>
      <c r="M271" s="95"/>
      <c r="N271" s="95"/>
      <c r="O271" s="95"/>
      <c r="P271" s="13"/>
      <c r="Q271" s="13"/>
      <c r="R271" s="13"/>
      <c r="S271" s="13"/>
      <c r="T271" s="13"/>
      <c r="U271" s="18"/>
      <c r="V271" s="147">
        <v>1</v>
      </c>
      <c r="W271" s="147">
        <f t="shared" si="7"/>
        <v>11000</v>
      </c>
      <c r="X271" s="147"/>
    </row>
    <row r="272" spans="2:24" ht="26.25" customHeight="1">
      <c r="B272" s="101" t="s">
        <v>206</v>
      </c>
      <c r="C272" s="96" t="s">
        <v>31</v>
      </c>
      <c r="D272" s="97">
        <v>390994</v>
      </c>
      <c r="E272" s="94">
        <v>2006</v>
      </c>
      <c r="F272" s="95"/>
      <c r="G272" s="95"/>
      <c r="H272" s="95"/>
      <c r="I272" s="95"/>
      <c r="J272" s="95"/>
      <c r="K272" s="95"/>
      <c r="L272" s="95"/>
      <c r="M272" s="95"/>
      <c r="N272" s="95"/>
      <c r="O272" s="95"/>
      <c r="P272" s="13"/>
      <c r="Q272" s="13"/>
      <c r="R272" s="13"/>
      <c r="S272" s="13"/>
      <c r="T272" s="13"/>
      <c r="U272" s="18"/>
      <c r="V272" s="147">
        <v>1</v>
      </c>
      <c r="W272" s="147">
        <f t="shared" si="7"/>
        <v>11000</v>
      </c>
      <c r="X272" s="147"/>
    </row>
    <row r="273" spans="2:24" ht="26.25" customHeight="1">
      <c r="B273" s="101" t="s">
        <v>206</v>
      </c>
      <c r="C273" s="99" t="s">
        <v>31</v>
      </c>
      <c r="D273" s="97">
        <v>390945</v>
      </c>
      <c r="E273" s="94">
        <v>2009</v>
      </c>
      <c r="F273" s="95"/>
      <c r="G273" s="95"/>
      <c r="H273" s="95"/>
      <c r="I273" s="95"/>
      <c r="J273" s="95"/>
      <c r="K273" s="95"/>
      <c r="L273" s="95"/>
      <c r="M273" s="95"/>
      <c r="N273" s="95"/>
      <c r="O273" s="95"/>
      <c r="P273" s="13"/>
      <c r="Q273" s="13"/>
      <c r="R273" s="13"/>
      <c r="S273" s="13"/>
      <c r="T273" s="13"/>
      <c r="U273" s="18"/>
      <c r="V273" s="147">
        <v>1</v>
      </c>
      <c r="W273" s="147">
        <f t="shared" si="7"/>
        <v>11000</v>
      </c>
      <c r="X273" s="147"/>
    </row>
    <row r="274" spans="2:24" ht="26.25" customHeight="1">
      <c r="B274" s="101" t="s">
        <v>206</v>
      </c>
      <c r="C274" s="96" t="s">
        <v>30</v>
      </c>
      <c r="D274" s="97">
        <v>330900</v>
      </c>
      <c r="E274" s="94">
        <v>1996</v>
      </c>
      <c r="F274" s="78"/>
      <c r="G274" s="78"/>
      <c r="H274" s="78"/>
      <c r="I274" s="78"/>
      <c r="J274" s="78"/>
      <c r="K274" s="78"/>
      <c r="L274" s="78"/>
      <c r="M274" s="78"/>
      <c r="N274" s="78"/>
      <c r="O274" s="78"/>
      <c r="P274" s="13"/>
      <c r="Q274" s="13"/>
      <c r="R274" s="13"/>
      <c r="S274" s="13"/>
      <c r="T274" s="13"/>
      <c r="U274" s="18"/>
      <c r="V274" s="147">
        <v>1</v>
      </c>
      <c r="W274" s="147">
        <f t="shared" si="7"/>
        <v>11000</v>
      </c>
      <c r="X274" s="147"/>
    </row>
    <row r="275" spans="2:24" ht="39.950000000000003" customHeight="1">
      <c r="B275" s="264" t="s">
        <v>321</v>
      </c>
      <c r="C275" s="279"/>
      <c r="D275" s="279"/>
      <c r="E275" s="279"/>
      <c r="F275" s="92">
        <v>170</v>
      </c>
      <c r="G275" s="92">
        <v>61943</v>
      </c>
      <c r="H275" s="10">
        <v>364.4</v>
      </c>
      <c r="I275" s="92">
        <v>61943</v>
      </c>
      <c r="J275" s="226">
        <v>4127.8140000000003</v>
      </c>
      <c r="K275" s="226">
        <v>395.71300000000002</v>
      </c>
      <c r="L275" s="226">
        <v>16</v>
      </c>
      <c r="M275" s="226">
        <v>0</v>
      </c>
      <c r="N275" s="226">
        <v>320</v>
      </c>
      <c r="O275" s="226">
        <v>1</v>
      </c>
      <c r="P275" s="226">
        <v>52771</v>
      </c>
      <c r="Q275" s="226">
        <v>37888</v>
      </c>
      <c r="R275" s="226">
        <v>55</v>
      </c>
      <c r="S275" s="226">
        <v>5954</v>
      </c>
      <c r="T275" s="226">
        <v>818</v>
      </c>
      <c r="U275" s="226">
        <v>29</v>
      </c>
      <c r="V275" s="147"/>
      <c r="W275" s="147">
        <f t="shared" si="7"/>
        <v>0</v>
      </c>
      <c r="X275" s="147"/>
    </row>
    <row r="276" spans="2:24" ht="11.25" customHeight="1">
      <c r="B276" s="280"/>
      <c r="C276" s="281"/>
      <c r="D276" s="281"/>
      <c r="E276" s="281"/>
      <c r="F276" s="92">
        <v>2370</v>
      </c>
      <c r="G276" s="92">
        <v>23768</v>
      </c>
      <c r="H276" s="10">
        <v>10</v>
      </c>
      <c r="I276" s="92"/>
      <c r="J276" s="227"/>
      <c r="K276" s="227"/>
      <c r="L276" s="227"/>
      <c r="M276" s="227"/>
      <c r="N276" s="227"/>
      <c r="O276" s="227"/>
      <c r="P276" s="227"/>
      <c r="Q276" s="227"/>
      <c r="R276" s="227"/>
      <c r="S276" s="227"/>
      <c r="T276" s="227"/>
      <c r="U276" s="227"/>
      <c r="V276" s="147"/>
      <c r="W276" s="147">
        <f t="shared" si="7"/>
        <v>0</v>
      </c>
      <c r="X276" s="147"/>
    </row>
    <row r="277" spans="2:24" ht="22.5" customHeight="1">
      <c r="B277" s="105" t="s">
        <v>206</v>
      </c>
      <c r="C277" s="98" t="s">
        <v>31</v>
      </c>
      <c r="D277" s="97" t="s">
        <v>274</v>
      </c>
      <c r="E277" s="93">
        <v>2011</v>
      </c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3"/>
      <c r="Q277" s="13"/>
      <c r="R277" s="13"/>
      <c r="S277" s="13"/>
      <c r="T277" s="13"/>
      <c r="U277" s="18"/>
      <c r="V277" s="147">
        <v>1</v>
      </c>
      <c r="W277" s="147">
        <f t="shared" si="7"/>
        <v>11000</v>
      </c>
      <c r="X277" s="147"/>
    </row>
    <row r="278" spans="2:24" ht="22.5" customHeight="1">
      <c r="B278" s="105" t="s">
        <v>24</v>
      </c>
      <c r="C278" s="98" t="s">
        <v>31</v>
      </c>
      <c r="D278" s="97">
        <v>390995</v>
      </c>
      <c r="E278" s="93">
        <v>2011</v>
      </c>
      <c r="F278" s="95"/>
      <c r="G278" s="95"/>
      <c r="H278" s="95"/>
      <c r="I278" s="95"/>
      <c r="J278" s="95"/>
      <c r="K278" s="95"/>
      <c r="L278" s="95"/>
      <c r="M278" s="95"/>
      <c r="N278" s="95"/>
      <c r="O278" s="95"/>
      <c r="P278" s="13"/>
      <c r="Q278" s="13"/>
      <c r="R278" s="13"/>
      <c r="S278" s="13"/>
      <c r="T278" s="13"/>
      <c r="U278" s="18"/>
      <c r="V278" s="147">
        <v>1</v>
      </c>
      <c r="W278" s="147">
        <f t="shared" si="7"/>
        <v>11000</v>
      </c>
      <c r="X278" s="147"/>
    </row>
    <row r="279" spans="2:24" ht="22.5" customHeight="1">
      <c r="B279" s="105" t="s">
        <v>206</v>
      </c>
      <c r="C279" s="98" t="s">
        <v>30</v>
      </c>
      <c r="D279" s="98" t="s">
        <v>275</v>
      </c>
      <c r="E279" s="93">
        <v>2007</v>
      </c>
      <c r="F279" s="95"/>
      <c r="G279" s="95"/>
      <c r="H279" s="95"/>
      <c r="I279" s="95"/>
      <c r="J279" s="95"/>
      <c r="K279" s="95"/>
      <c r="L279" s="95"/>
      <c r="M279" s="95"/>
      <c r="N279" s="95"/>
      <c r="O279" s="95"/>
      <c r="P279" s="13"/>
      <c r="Q279" s="13"/>
      <c r="R279" s="13"/>
      <c r="S279" s="13"/>
      <c r="T279" s="13"/>
      <c r="U279" s="18"/>
      <c r="V279" s="147">
        <v>1</v>
      </c>
      <c r="W279" s="147">
        <f t="shared" si="7"/>
        <v>11000</v>
      </c>
      <c r="X279" s="147"/>
    </row>
    <row r="280" spans="2:24" ht="22.5" customHeight="1">
      <c r="B280" s="101" t="s">
        <v>206</v>
      </c>
      <c r="C280" s="96" t="s">
        <v>31</v>
      </c>
      <c r="D280" s="66">
        <v>390994</v>
      </c>
      <c r="E280" s="94">
        <v>2007</v>
      </c>
      <c r="F280" s="95"/>
      <c r="G280" s="95"/>
      <c r="H280" s="95"/>
      <c r="I280" s="95"/>
      <c r="J280" s="95"/>
      <c r="K280" s="95"/>
      <c r="L280" s="95"/>
      <c r="M280" s="95"/>
      <c r="N280" s="95"/>
      <c r="O280" s="95"/>
      <c r="P280" s="13"/>
      <c r="Q280" s="13"/>
      <c r="R280" s="13"/>
      <c r="S280" s="13"/>
      <c r="T280" s="13"/>
      <c r="U280" s="18"/>
      <c r="V280" s="147">
        <v>1</v>
      </c>
      <c r="W280" s="147">
        <f t="shared" si="7"/>
        <v>11000</v>
      </c>
      <c r="X280" s="147"/>
    </row>
    <row r="281" spans="2:24" ht="22.5" customHeight="1">
      <c r="B281" s="101" t="s">
        <v>206</v>
      </c>
      <c r="C281" s="96" t="s">
        <v>31</v>
      </c>
      <c r="D281" s="66">
        <v>390945</v>
      </c>
      <c r="E281" s="94">
        <v>2010</v>
      </c>
      <c r="F281" s="95"/>
      <c r="G281" s="95"/>
      <c r="H281" s="95"/>
      <c r="I281" s="95"/>
      <c r="J281" s="95"/>
      <c r="K281" s="95"/>
      <c r="L281" s="95"/>
      <c r="M281" s="95"/>
      <c r="N281" s="95"/>
      <c r="O281" s="95"/>
      <c r="P281" s="13"/>
      <c r="Q281" s="13"/>
      <c r="R281" s="13"/>
      <c r="S281" s="13"/>
      <c r="T281" s="13"/>
      <c r="U281" s="18"/>
      <c r="V281" s="147">
        <v>1</v>
      </c>
      <c r="W281" s="147">
        <f t="shared" si="7"/>
        <v>11000</v>
      </c>
      <c r="X281" s="147"/>
    </row>
    <row r="282" spans="2:24" ht="22.5" customHeight="1">
      <c r="B282" s="101" t="s">
        <v>206</v>
      </c>
      <c r="C282" s="74" t="s">
        <v>31</v>
      </c>
      <c r="D282" s="74">
        <v>390995</v>
      </c>
      <c r="E282" s="74">
        <v>2015</v>
      </c>
      <c r="F282" s="104"/>
      <c r="G282" s="104"/>
      <c r="H282" s="104"/>
      <c r="I282" s="104"/>
      <c r="J282" s="104"/>
      <c r="K282" s="104"/>
      <c r="L282" s="104"/>
      <c r="M282" s="104"/>
      <c r="N282" s="104"/>
      <c r="O282" s="104"/>
      <c r="P282" s="13"/>
      <c r="Q282" s="13"/>
      <c r="R282" s="13"/>
      <c r="S282" s="13"/>
      <c r="T282" s="13"/>
      <c r="U282" s="18"/>
      <c r="V282" s="147">
        <v>1</v>
      </c>
      <c r="W282" s="147">
        <f t="shared" si="7"/>
        <v>11000</v>
      </c>
      <c r="X282" s="147"/>
    </row>
    <row r="283" spans="2:24" ht="22.5" customHeight="1">
      <c r="B283" s="101" t="s">
        <v>206</v>
      </c>
      <c r="C283" s="97" t="s">
        <v>30</v>
      </c>
      <c r="D283" s="96" t="s">
        <v>276</v>
      </c>
      <c r="E283" s="94">
        <v>2007</v>
      </c>
      <c r="F283" s="95"/>
      <c r="G283" s="95"/>
      <c r="H283" s="95"/>
      <c r="I283" s="95"/>
      <c r="J283" s="95"/>
      <c r="K283" s="95"/>
      <c r="L283" s="95"/>
      <c r="M283" s="95"/>
      <c r="N283" s="95"/>
      <c r="O283" s="95"/>
      <c r="P283" s="13"/>
      <c r="Q283" s="13"/>
      <c r="R283" s="13"/>
      <c r="S283" s="13"/>
      <c r="T283" s="13"/>
      <c r="U283" s="18"/>
      <c r="V283" s="147">
        <v>1</v>
      </c>
      <c r="W283" s="147">
        <f t="shared" si="7"/>
        <v>11000</v>
      </c>
      <c r="X283" s="147"/>
    </row>
    <row r="284" spans="2:24" ht="39.950000000000003" customHeight="1">
      <c r="B284" s="264" t="s">
        <v>322</v>
      </c>
      <c r="C284" s="279"/>
      <c r="D284" s="279"/>
      <c r="E284" s="279"/>
      <c r="F284" s="282">
        <v>3371</v>
      </c>
      <c r="G284" s="282">
        <v>29240</v>
      </c>
      <c r="H284" s="268">
        <f>G284/F284</f>
        <v>8.6739839810145352</v>
      </c>
      <c r="I284" s="120"/>
      <c r="J284" s="228">
        <v>267.8</v>
      </c>
      <c r="K284" s="228">
        <v>331.3</v>
      </c>
      <c r="L284" s="228">
        <v>0</v>
      </c>
      <c r="M284" s="228">
        <v>0</v>
      </c>
      <c r="N284" s="228">
        <v>200</v>
      </c>
      <c r="O284" s="228">
        <v>0</v>
      </c>
      <c r="P284" s="226">
        <v>12556</v>
      </c>
      <c r="Q284" s="226">
        <v>10698</v>
      </c>
      <c r="R284" s="228">
        <v>49</v>
      </c>
      <c r="S284" s="228">
        <v>5034</v>
      </c>
      <c r="T284" s="228">
        <v>212</v>
      </c>
      <c r="U284" s="228">
        <v>26</v>
      </c>
      <c r="V284" s="147"/>
      <c r="W284" s="147">
        <f t="shared" si="7"/>
        <v>0</v>
      </c>
      <c r="X284" s="147"/>
    </row>
    <row r="285" spans="2:24" ht="7.5" customHeight="1">
      <c r="B285" s="280"/>
      <c r="C285" s="281"/>
      <c r="D285" s="281"/>
      <c r="E285" s="281"/>
      <c r="F285" s="283"/>
      <c r="G285" s="283"/>
      <c r="H285" s="269"/>
      <c r="I285" s="120"/>
      <c r="J285" s="228"/>
      <c r="K285" s="228"/>
      <c r="L285" s="228"/>
      <c r="M285" s="228"/>
      <c r="N285" s="228"/>
      <c r="O285" s="228"/>
      <c r="P285" s="227"/>
      <c r="Q285" s="227"/>
      <c r="R285" s="228"/>
      <c r="S285" s="228"/>
      <c r="T285" s="228"/>
      <c r="U285" s="228"/>
      <c r="V285" s="147"/>
      <c r="W285" s="147">
        <f t="shared" si="7"/>
        <v>0</v>
      </c>
      <c r="X285" s="147"/>
    </row>
    <row r="286" spans="2:24" ht="39.950000000000003" customHeight="1">
      <c r="B286" s="101" t="s">
        <v>204</v>
      </c>
      <c r="C286" s="96" t="s">
        <v>76</v>
      </c>
      <c r="D286" s="97" t="s">
        <v>77</v>
      </c>
      <c r="E286" s="66">
        <v>2013</v>
      </c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3"/>
      <c r="Q286" s="13"/>
      <c r="R286" s="13"/>
      <c r="S286" s="13"/>
      <c r="T286" s="13"/>
      <c r="U286" s="18"/>
      <c r="V286" s="147">
        <v>1</v>
      </c>
      <c r="W286" s="147">
        <f t="shared" si="7"/>
        <v>11000</v>
      </c>
      <c r="X286" s="147"/>
    </row>
    <row r="287" spans="2:24" ht="39.950000000000003" customHeight="1">
      <c r="B287" s="101" t="s">
        <v>206</v>
      </c>
      <c r="C287" s="96" t="s">
        <v>31</v>
      </c>
      <c r="D287" s="97">
        <v>390945</v>
      </c>
      <c r="E287" s="94">
        <v>2011</v>
      </c>
      <c r="F287" s="95"/>
      <c r="G287" s="95"/>
      <c r="H287" s="95"/>
      <c r="I287" s="95"/>
      <c r="J287" s="95"/>
      <c r="K287" s="95"/>
      <c r="L287" s="95"/>
      <c r="M287" s="95"/>
      <c r="N287" s="95"/>
      <c r="O287" s="95"/>
      <c r="P287" s="13"/>
      <c r="Q287" s="13"/>
      <c r="R287" s="13"/>
      <c r="S287" s="13"/>
      <c r="T287" s="13"/>
      <c r="U287" s="18"/>
      <c r="V287" s="147">
        <v>1</v>
      </c>
      <c r="W287" s="147">
        <f t="shared" si="7"/>
        <v>11000</v>
      </c>
      <c r="X287" s="147"/>
    </row>
    <row r="288" spans="2:24" ht="39.950000000000003" customHeight="1">
      <c r="B288" s="101" t="s">
        <v>206</v>
      </c>
      <c r="C288" s="96" t="s">
        <v>31</v>
      </c>
      <c r="D288" s="97">
        <v>390902</v>
      </c>
      <c r="E288" s="94">
        <v>2005</v>
      </c>
      <c r="F288" s="95"/>
      <c r="G288" s="95"/>
      <c r="H288" s="95"/>
      <c r="I288" s="95"/>
      <c r="J288" s="95"/>
      <c r="K288" s="95"/>
      <c r="L288" s="95"/>
      <c r="M288" s="95"/>
      <c r="N288" s="95"/>
      <c r="O288" s="95"/>
      <c r="P288" s="13"/>
      <c r="Q288" s="13"/>
      <c r="R288" s="13"/>
      <c r="S288" s="13"/>
      <c r="T288" s="13"/>
      <c r="U288" s="18"/>
      <c r="V288" s="147">
        <v>1</v>
      </c>
      <c r="W288" s="147">
        <f t="shared" si="7"/>
        <v>11000</v>
      </c>
      <c r="X288" s="147"/>
    </row>
    <row r="289" spans="2:24" ht="39.950000000000003" customHeight="1">
      <c r="B289" s="101" t="s">
        <v>206</v>
      </c>
      <c r="C289" s="96" t="s">
        <v>31</v>
      </c>
      <c r="D289" s="97">
        <v>390995</v>
      </c>
      <c r="E289" s="97">
        <v>2014</v>
      </c>
      <c r="F289" s="95"/>
      <c r="G289" s="95"/>
      <c r="H289" s="95"/>
      <c r="I289" s="95"/>
      <c r="J289" s="95"/>
      <c r="K289" s="95"/>
      <c r="L289" s="95"/>
      <c r="M289" s="95"/>
      <c r="N289" s="95"/>
      <c r="O289" s="95"/>
      <c r="P289" s="13"/>
      <c r="Q289" s="13"/>
      <c r="R289" s="13"/>
      <c r="S289" s="13"/>
      <c r="T289" s="13"/>
      <c r="U289" s="18"/>
      <c r="V289" s="147">
        <v>1</v>
      </c>
      <c r="W289" s="147">
        <f t="shared" si="7"/>
        <v>11000</v>
      </c>
      <c r="X289" s="147"/>
    </row>
    <row r="290" spans="2:24" ht="39.950000000000003" customHeight="1">
      <c r="B290" s="285" t="s">
        <v>188</v>
      </c>
      <c r="C290" s="286"/>
      <c r="D290" s="286"/>
      <c r="E290" s="286"/>
      <c r="F290" s="24">
        <f>F292+F324+F333+F346</f>
        <v>5686.4</v>
      </c>
      <c r="G290" s="24">
        <f>G292+G324+G333+G346</f>
        <v>224439</v>
      </c>
      <c r="H290" s="24">
        <f>G290/F290</f>
        <v>39.469435846933038</v>
      </c>
      <c r="I290" s="33" t="s">
        <v>20</v>
      </c>
      <c r="J290" s="260">
        <f t="shared" ref="J290:U290" si="8">SUM(J292:J357)</f>
        <v>6630.7350000000006</v>
      </c>
      <c r="K290" s="260">
        <f t="shared" si="8"/>
        <v>2413.3070000000002</v>
      </c>
      <c r="L290" s="260">
        <f t="shared" si="8"/>
        <v>116.37700000000001</v>
      </c>
      <c r="M290" s="260">
        <f t="shared" si="8"/>
        <v>9</v>
      </c>
      <c r="N290" s="260">
        <f t="shared" si="8"/>
        <v>1625.4</v>
      </c>
      <c r="O290" s="260">
        <f t="shared" si="8"/>
        <v>9</v>
      </c>
      <c r="P290" s="260">
        <f t="shared" si="8"/>
        <v>201595</v>
      </c>
      <c r="Q290" s="260">
        <f t="shared" si="8"/>
        <v>165915</v>
      </c>
      <c r="R290" s="260">
        <f t="shared" si="8"/>
        <v>422</v>
      </c>
      <c r="S290" s="260">
        <f t="shared" si="8"/>
        <v>42880</v>
      </c>
      <c r="T290" s="260">
        <f t="shared" si="8"/>
        <v>3373</v>
      </c>
      <c r="U290" s="260">
        <f t="shared" si="8"/>
        <v>0</v>
      </c>
      <c r="V290" s="147"/>
      <c r="W290" s="147">
        <f t="shared" si="7"/>
        <v>0</v>
      </c>
      <c r="X290" s="147"/>
    </row>
    <row r="291" spans="2:24" ht="17.25" customHeight="1">
      <c r="B291" s="287"/>
      <c r="C291" s="288"/>
      <c r="D291" s="288"/>
      <c r="E291" s="288"/>
      <c r="F291" s="24">
        <f>F293+F311+F318+F325+F340+F352</f>
        <v>35008</v>
      </c>
      <c r="G291" s="24">
        <f>G293+G311+G318+G325+G340+G352</f>
        <v>293918</v>
      </c>
      <c r="H291" s="24">
        <f>G291/F291</f>
        <v>8.3957381170018284</v>
      </c>
      <c r="I291" s="33" t="s">
        <v>21</v>
      </c>
      <c r="J291" s="261"/>
      <c r="K291" s="261"/>
      <c r="L291" s="261"/>
      <c r="M291" s="261"/>
      <c r="N291" s="261"/>
      <c r="O291" s="261"/>
      <c r="P291" s="261"/>
      <c r="Q291" s="261"/>
      <c r="R291" s="261"/>
      <c r="S291" s="261"/>
      <c r="T291" s="261"/>
      <c r="U291" s="261"/>
      <c r="V291" s="147"/>
      <c r="W291" s="147">
        <f t="shared" si="7"/>
        <v>0</v>
      </c>
      <c r="X291" s="147"/>
    </row>
    <row r="292" spans="2:24" ht="39.950000000000003" customHeight="1">
      <c r="B292" s="264" t="s">
        <v>277</v>
      </c>
      <c r="C292" s="265"/>
      <c r="D292" s="265"/>
      <c r="E292" s="265"/>
      <c r="F292" s="10">
        <v>41</v>
      </c>
      <c r="G292" s="92">
        <v>66591</v>
      </c>
      <c r="H292" s="10">
        <f>G292/F292</f>
        <v>1624.1707317073171</v>
      </c>
      <c r="I292" s="92">
        <v>66591</v>
      </c>
      <c r="J292" s="229">
        <v>1321.1849999999999</v>
      </c>
      <c r="K292" s="229">
        <v>319.971</v>
      </c>
      <c r="L292" s="229">
        <v>49.48</v>
      </c>
      <c r="M292" s="231">
        <v>0</v>
      </c>
      <c r="N292" s="231">
        <v>0</v>
      </c>
      <c r="O292" s="231">
        <v>0</v>
      </c>
      <c r="P292" s="226">
        <v>62814</v>
      </c>
      <c r="Q292" s="231">
        <v>44983</v>
      </c>
      <c r="R292" s="231">
        <v>86</v>
      </c>
      <c r="S292" s="231">
        <v>8830</v>
      </c>
      <c r="T292" s="231">
        <v>1110</v>
      </c>
      <c r="U292" s="231">
        <v>0</v>
      </c>
      <c r="V292" s="147"/>
      <c r="W292" s="147">
        <f t="shared" si="7"/>
        <v>0</v>
      </c>
      <c r="X292" s="147"/>
    </row>
    <row r="293" spans="2:24" ht="26.25" customHeight="1">
      <c r="B293" s="266"/>
      <c r="C293" s="267"/>
      <c r="D293" s="267"/>
      <c r="E293" s="267"/>
      <c r="F293" s="10">
        <v>12040</v>
      </c>
      <c r="G293" s="92">
        <v>103715</v>
      </c>
      <c r="H293" s="10">
        <f>G293/F293</f>
        <v>8.6142026578073096</v>
      </c>
      <c r="I293" s="92"/>
      <c r="J293" s="230"/>
      <c r="K293" s="230"/>
      <c r="L293" s="230"/>
      <c r="M293" s="232"/>
      <c r="N293" s="232"/>
      <c r="O293" s="232"/>
      <c r="P293" s="227"/>
      <c r="Q293" s="232"/>
      <c r="R293" s="232"/>
      <c r="S293" s="232"/>
      <c r="T293" s="232"/>
      <c r="U293" s="232"/>
      <c r="V293" s="147"/>
      <c r="W293" s="147">
        <f t="shared" si="7"/>
        <v>0</v>
      </c>
      <c r="X293" s="147"/>
    </row>
    <row r="294" spans="2:24" ht="21" customHeight="1">
      <c r="B294" s="84" t="s">
        <v>52</v>
      </c>
      <c r="C294" s="85" t="s">
        <v>31</v>
      </c>
      <c r="D294" s="77" t="s">
        <v>189</v>
      </c>
      <c r="E294" s="86">
        <v>2012</v>
      </c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3"/>
      <c r="Q294" s="13"/>
      <c r="R294" s="13"/>
      <c r="S294" s="13"/>
      <c r="T294" s="13"/>
      <c r="U294" s="18"/>
      <c r="V294" s="147">
        <v>1</v>
      </c>
      <c r="W294" s="147">
        <f t="shared" si="7"/>
        <v>11000</v>
      </c>
      <c r="X294" s="147"/>
    </row>
    <row r="295" spans="2:24" ht="21" customHeight="1">
      <c r="B295" s="84" t="s">
        <v>52</v>
      </c>
      <c r="C295" s="85" t="s">
        <v>31</v>
      </c>
      <c r="D295" s="77">
        <v>390995</v>
      </c>
      <c r="E295" s="86">
        <v>2014</v>
      </c>
      <c r="F295" s="12"/>
      <c r="G295" s="12"/>
      <c r="H295" s="12"/>
      <c r="I295" s="19"/>
      <c r="J295" s="12"/>
      <c r="K295" s="12"/>
      <c r="L295" s="12"/>
      <c r="M295" s="12"/>
      <c r="N295" s="12"/>
      <c r="O295" s="12"/>
      <c r="P295" s="13"/>
      <c r="Q295" s="20"/>
      <c r="R295" s="13"/>
      <c r="S295" s="13"/>
      <c r="T295" s="13"/>
      <c r="U295" s="18"/>
      <c r="V295" s="147">
        <v>1</v>
      </c>
      <c r="W295" s="147">
        <f t="shared" si="7"/>
        <v>11000</v>
      </c>
      <c r="X295" s="147"/>
    </row>
    <row r="296" spans="2:24" ht="21" customHeight="1">
      <c r="B296" s="84" t="s">
        <v>190</v>
      </c>
      <c r="C296" s="85" t="s">
        <v>31</v>
      </c>
      <c r="D296" s="77" t="s">
        <v>191</v>
      </c>
      <c r="E296" s="86" t="s">
        <v>55</v>
      </c>
      <c r="F296" s="79"/>
      <c r="G296" s="79"/>
      <c r="H296" s="79"/>
      <c r="I296" s="19"/>
      <c r="J296" s="79"/>
      <c r="K296" s="79"/>
      <c r="L296" s="79"/>
      <c r="M296" s="79"/>
      <c r="N296" s="79"/>
      <c r="O296" s="79"/>
      <c r="P296" s="13"/>
      <c r="Q296" s="20"/>
      <c r="R296" s="13"/>
      <c r="S296" s="13"/>
      <c r="T296" s="13"/>
      <c r="U296" s="18"/>
      <c r="V296" s="147">
        <v>1</v>
      </c>
      <c r="W296" s="147">
        <f t="shared" si="7"/>
        <v>11000</v>
      </c>
      <c r="X296" s="147"/>
    </row>
    <row r="297" spans="2:24" ht="21" customHeight="1">
      <c r="B297" s="84" t="s">
        <v>27</v>
      </c>
      <c r="C297" s="85" t="s">
        <v>31</v>
      </c>
      <c r="D297" s="77">
        <v>396259</v>
      </c>
      <c r="E297" s="86" t="s">
        <v>54</v>
      </c>
      <c r="F297" s="79"/>
      <c r="G297" s="79"/>
      <c r="H297" s="79"/>
      <c r="I297" s="19"/>
      <c r="J297" s="79"/>
      <c r="K297" s="79"/>
      <c r="L297" s="79"/>
      <c r="M297" s="79"/>
      <c r="N297" s="79"/>
      <c r="O297" s="79"/>
      <c r="P297" s="13"/>
      <c r="Q297" s="20"/>
      <c r="R297" s="13"/>
      <c r="S297" s="13"/>
      <c r="T297" s="13"/>
      <c r="U297" s="18"/>
      <c r="V297" s="147">
        <v>1</v>
      </c>
      <c r="W297" s="147">
        <f t="shared" si="7"/>
        <v>11000</v>
      </c>
      <c r="X297" s="147"/>
    </row>
    <row r="298" spans="2:24" ht="21" customHeight="1">
      <c r="B298" s="84" t="s">
        <v>192</v>
      </c>
      <c r="C298" s="85" t="s">
        <v>30</v>
      </c>
      <c r="D298" s="77">
        <v>-5312</v>
      </c>
      <c r="E298" s="86">
        <v>1993</v>
      </c>
      <c r="F298" s="79"/>
      <c r="G298" s="79"/>
      <c r="H298" s="79"/>
      <c r="I298" s="19"/>
      <c r="J298" s="79"/>
      <c r="K298" s="79"/>
      <c r="L298" s="79"/>
      <c r="M298" s="79"/>
      <c r="N298" s="79"/>
      <c r="O298" s="79"/>
      <c r="P298" s="13"/>
      <c r="Q298" s="20"/>
      <c r="R298" s="13"/>
      <c r="S298" s="13"/>
      <c r="T298" s="13"/>
      <c r="U298" s="18"/>
      <c r="V298" s="147">
        <v>1</v>
      </c>
      <c r="W298" s="147">
        <f t="shared" si="7"/>
        <v>11000</v>
      </c>
      <c r="X298" s="147"/>
    </row>
    <row r="299" spans="2:24" ht="21" customHeight="1">
      <c r="B299" s="84" t="s">
        <v>52</v>
      </c>
      <c r="C299" s="85" t="s">
        <v>30</v>
      </c>
      <c r="D299" s="77">
        <v>330232</v>
      </c>
      <c r="E299" s="86">
        <v>2013</v>
      </c>
      <c r="F299" s="79"/>
      <c r="G299" s="79"/>
      <c r="H299" s="79"/>
      <c r="I299" s="19"/>
      <c r="J299" s="79"/>
      <c r="K299" s="79"/>
      <c r="L299" s="79"/>
      <c r="M299" s="79"/>
      <c r="N299" s="79"/>
      <c r="O299" s="79"/>
      <c r="P299" s="13"/>
      <c r="Q299" s="20"/>
      <c r="R299" s="13"/>
      <c r="S299" s="13"/>
      <c r="T299" s="13"/>
      <c r="U299" s="18"/>
      <c r="V299" s="147">
        <v>1</v>
      </c>
      <c r="W299" s="147">
        <f t="shared" si="7"/>
        <v>11000</v>
      </c>
      <c r="X299" s="147"/>
    </row>
    <row r="300" spans="2:24" ht="21" customHeight="1">
      <c r="B300" s="138" t="s">
        <v>193</v>
      </c>
      <c r="C300" s="139" t="s">
        <v>194</v>
      </c>
      <c r="D300" s="140"/>
      <c r="E300" s="141" t="s">
        <v>59</v>
      </c>
      <c r="F300" s="134"/>
      <c r="G300" s="134"/>
      <c r="H300" s="134"/>
      <c r="I300" s="170"/>
      <c r="J300" s="134"/>
      <c r="K300" s="134"/>
      <c r="L300" s="134"/>
      <c r="M300" s="134"/>
      <c r="N300" s="134"/>
      <c r="O300" s="134"/>
      <c r="P300" s="142"/>
      <c r="Q300" s="171"/>
      <c r="R300" s="142"/>
      <c r="S300" s="142"/>
      <c r="T300" s="142"/>
      <c r="U300" s="137"/>
      <c r="V300" s="157">
        <v>1</v>
      </c>
      <c r="W300" s="147">
        <f t="shared" si="7"/>
        <v>11000</v>
      </c>
      <c r="X300" s="147">
        <v>1</v>
      </c>
    </row>
    <row r="301" spans="2:24" ht="21" customHeight="1">
      <c r="B301" s="84" t="s">
        <v>70</v>
      </c>
      <c r="C301" s="85" t="s">
        <v>30</v>
      </c>
      <c r="D301" s="77">
        <v>2705</v>
      </c>
      <c r="E301" s="86">
        <v>2006</v>
      </c>
      <c r="F301" s="79"/>
      <c r="G301" s="79"/>
      <c r="H301" s="79"/>
      <c r="I301" s="19"/>
      <c r="J301" s="79"/>
      <c r="K301" s="79"/>
      <c r="L301" s="79"/>
      <c r="M301" s="79"/>
      <c r="N301" s="79"/>
      <c r="O301" s="79"/>
      <c r="P301" s="13"/>
      <c r="Q301" s="20"/>
      <c r="R301" s="13"/>
      <c r="S301" s="13"/>
      <c r="T301" s="13"/>
      <c r="U301" s="18"/>
      <c r="V301" s="147">
        <v>1</v>
      </c>
      <c r="W301" s="147">
        <f t="shared" si="7"/>
        <v>11000</v>
      </c>
      <c r="X301" s="147"/>
    </row>
    <row r="302" spans="2:24" ht="21" customHeight="1">
      <c r="B302" s="84" t="s">
        <v>51</v>
      </c>
      <c r="C302" s="85" t="s">
        <v>33</v>
      </c>
      <c r="D302" s="77">
        <v>21104</v>
      </c>
      <c r="E302" s="86">
        <v>2006</v>
      </c>
      <c r="F302" s="79"/>
      <c r="G302" s="79"/>
      <c r="H302" s="79"/>
      <c r="I302" s="19"/>
      <c r="J302" s="79"/>
      <c r="K302" s="79"/>
      <c r="L302" s="79"/>
      <c r="M302" s="79"/>
      <c r="N302" s="79"/>
      <c r="O302" s="79"/>
      <c r="P302" s="13"/>
      <c r="Q302" s="20"/>
      <c r="R302" s="13"/>
      <c r="S302" s="13"/>
      <c r="T302" s="13"/>
      <c r="U302" s="18"/>
      <c r="V302" s="147">
        <v>1</v>
      </c>
      <c r="W302" s="147">
        <f t="shared" si="7"/>
        <v>11000</v>
      </c>
      <c r="X302" s="147"/>
    </row>
    <row r="303" spans="2:24" ht="21" customHeight="1">
      <c r="B303" s="84" t="s">
        <v>70</v>
      </c>
      <c r="C303" s="85" t="s">
        <v>30</v>
      </c>
      <c r="D303" s="77">
        <v>2705</v>
      </c>
      <c r="E303" s="86">
        <v>2007</v>
      </c>
      <c r="F303" s="79"/>
      <c r="G303" s="79"/>
      <c r="H303" s="79"/>
      <c r="I303" s="19"/>
      <c r="J303" s="79"/>
      <c r="K303" s="79"/>
      <c r="L303" s="79"/>
      <c r="M303" s="79"/>
      <c r="N303" s="79"/>
      <c r="O303" s="79"/>
      <c r="P303" s="13"/>
      <c r="Q303" s="20"/>
      <c r="R303" s="13"/>
      <c r="S303" s="13"/>
      <c r="T303" s="13"/>
      <c r="U303" s="18"/>
      <c r="V303" s="147">
        <v>1</v>
      </c>
      <c r="W303" s="147">
        <f t="shared" si="7"/>
        <v>11000</v>
      </c>
      <c r="X303" s="147"/>
    </row>
    <row r="304" spans="2:24" ht="21" customHeight="1">
      <c r="B304" s="84" t="s">
        <v>192</v>
      </c>
      <c r="C304" s="85" t="s">
        <v>30</v>
      </c>
      <c r="D304" s="77">
        <v>3307</v>
      </c>
      <c r="E304" s="86">
        <v>1997</v>
      </c>
      <c r="F304" s="79"/>
      <c r="G304" s="79"/>
      <c r="H304" s="79"/>
      <c r="I304" s="19"/>
      <c r="J304" s="79"/>
      <c r="K304" s="79"/>
      <c r="L304" s="79"/>
      <c r="M304" s="79"/>
      <c r="N304" s="79"/>
      <c r="O304" s="79"/>
      <c r="P304" s="13"/>
      <c r="Q304" s="20"/>
      <c r="R304" s="13"/>
      <c r="S304" s="13"/>
      <c r="T304" s="13"/>
      <c r="U304" s="18"/>
      <c r="V304" s="147">
        <v>1</v>
      </c>
      <c r="W304" s="147">
        <f t="shared" si="7"/>
        <v>11000</v>
      </c>
      <c r="X304" s="147"/>
    </row>
    <row r="305" spans="2:24" ht="21" customHeight="1">
      <c r="B305" s="84" t="s">
        <v>70</v>
      </c>
      <c r="C305" s="85" t="s">
        <v>30</v>
      </c>
      <c r="D305" s="77">
        <v>2705</v>
      </c>
      <c r="E305" s="86">
        <v>2007</v>
      </c>
      <c r="F305" s="79"/>
      <c r="G305" s="79"/>
      <c r="H305" s="79"/>
      <c r="I305" s="19"/>
      <c r="J305" s="79"/>
      <c r="K305" s="79"/>
      <c r="L305" s="79"/>
      <c r="M305" s="79"/>
      <c r="N305" s="79"/>
      <c r="O305" s="79"/>
      <c r="P305" s="13"/>
      <c r="Q305" s="20"/>
      <c r="R305" s="13"/>
      <c r="S305" s="13"/>
      <c r="T305" s="13"/>
      <c r="U305" s="18"/>
      <c r="V305" s="147">
        <v>1</v>
      </c>
      <c r="W305" s="147">
        <f t="shared" si="7"/>
        <v>11000</v>
      </c>
      <c r="X305" s="147"/>
    </row>
    <row r="306" spans="2:24" ht="21" customHeight="1">
      <c r="B306" s="84" t="s">
        <v>190</v>
      </c>
      <c r="C306" s="85" t="s">
        <v>31</v>
      </c>
      <c r="D306" s="77">
        <v>31519</v>
      </c>
      <c r="E306" s="86">
        <v>2001</v>
      </c>
      <c r="F306" s="79"/>
      <c r="G306" s="79"/>
      <c r="H306" s="79"/>
      <c r="I306" s="19"/>
      <c r="J306" s="79"/>
      <c r="K306" s="79"/>
      <c r="L306" s="79"/>
      <c r="M306" s="79"/>
      <c r="N306" s="79"/>
      <c r="O306" s="79"/>
      <c r="P306" s="13"/>
      <c r="Q306" s="20"/>
      <c r="R306" s="13"/>
      <c r="S306" s="13"/>
      <c r="T306" s="13"/>
      <c r="U306" s="18"/>
      <c r="V306" s="147">
        <v>1</v>
      </c>
      <c r="W306" s="147">
        <f t="shared" si="7"/>
        <v>11000</v>
      </c>
      <c r="X306" s="147"/>
    </row>
    <row r="307" spans="2:24" ht="21" customHeight="1">
      <c r="B307" s="84" t="s">
        <v>52</v>
      </c>
      <c r="C307" s="85" t="s">
        <v>31</v>
      </c>
      <c r="D307" s="77">
        <v>390945</v>
      </c>
      <c r="E307" s="86">
        <v>2009</v>
      </c>
      <c r="F307" s="79"/>
      <c r="G307" s="79"/>
      <c r="H307" s="79"/>
      <c r="I307" s="19"/>
      <c r="J307" s="79"/>
      <c r="K307" s="79"/>
      <c r="L307" s="79"/>
      <c r="M307" s="79"/>
      <c r="N307" s="79"/>
      <c r="O307" s="79"/>
      <c r="P307" s="13"/>
      <c r="Q307" s="20"/>
      <c r="R307" s="13"/>
      <c r="S307" s="13"/>
      <c r="T307" s="13"/>
      <c r="U307" s="18"/>
      <c r="V307" s="147">
        <v>1</v>
      </c>
      <c r="W307" s="147">
        <f t="shared" si="7"/>
        <v>11000</v>
      </c>
      <c r="X307" s="147"/>
    </row>
    <row r="308" spans="2:24" ht="21" customHeight="1">
      <c r="B308" s="84" t="s">
        <v>52</v>
      </c>
      <c r="C308" s="85" t="s">
        <v>31</v>
      </c>
      <c r="D308" s="77">
        <v>390945</v>
      </c>
      <c r="E308" s="86">
        <v>2009</v>
      </c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3"/>
      <c r="Q308" s="13"/>
      <c r="R308" s="13"/>
      <c r="S308" s="13"/>
      <c r="T308" s="13"/>
      <c r="U308" s="18"/>
      <c r="V308" s="147">
        <v>1</v>
      </c>
      <c r="W308" s="147">
        <f t="shared" si="7"/>
        <v>11000</v>
      </c>
      <c r="X308" s="147"/>
    </row>
    <row r="309" spans="2:24" ht="21" customHeight="1">
      <c r="B309" s="84" t="s">
        <v>52</v>
      </c>
      <c r="C309" s="85" t="s">
        <v>31</v>
      </c>
      <c r="D309" s="77">
        <v>390945</v>
      </c>
      <c r="E309" s="86">
        <v>2010</v>
      </c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3"/>
      <c r="Q309" s="13"/>
      <c r="R309" s="13"/>
      <c r="S309" s="13"/>
      <c r="T309" s="13"/>
      <c r="U309" s="18"/>
      <c r="V309" s="147">
        <v>1</v>
      </c>
      <c r="W309" s="147">
        <f t="shared" si="7"/>
        <v>11000</v>
      </c>
      <c r="X309" s="147"/>
    </row>
    <row r="310" spans="2:24" ht="21" customHeight="1">
      <c r="B310" s="84" t="s">
        <v>52</v>
      </c>
      <c r="C310" s="85" t="s">
        <v>195</v>
      </c>
      <c r="D310" s="77" t="s">
        <v>196</v>
      </c>
      <c r="E310" s="86">
        <v>2012</v>
      </c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3"/>
      <c r="Q310" s="13"/>
      <c r="R310" s="13"/>
      <c r="S310" s="13"/>
      <c r="T310" s="13"/>
      <c r="U310" s="18"/>
      <c r="V310" s="147">
        <v>1</v>
      </c>
      <c r="W310" s="147">
        <f t="shared" si="7"/>
        <v>11000</v>
      </c>
      <c r="X310" s="147"/>
    </row>
    <row r="311" spans="2:24" ht="39.950000000000003" customHeight="1">
      <c r="B311" s="264" t="s">
        <v>278</v>
      </c>
      <c r="C311" s="265"/>
      <c r="D311" s="265"/>
      <c r="E311" s="265"/>
      <c r="F311" s="268">
        <v>4289</v>
      </c>
      <c r="G311" s="282">
        <v>51614</v>
      </c>
      <c r="H311" s="268">
        <v>8.3000000000000007</v>
      </c>
      <c r="I311" s="123"/>
      <c r="J311" s="228">
        <v>376.6</v>
      </c>
      <c r="K311" s="228">
        <v>311.5</v>
      </c>
      <c r="L311" s="228">
        <v>0</v>
      </c>
      <c r="M311" s="228">
        <v>0</v>
      </c>
      <c r="N311" s="228">
        <v>322.5</v>
      </c>
      <c r="O311" s="228">
        <v>0</v>
      </c>
      <c r="P311" s="226">
        <v>8004</v>
      </c>
      <c r="Q311" s="226">
        <v>6669</v>
      </c>
      <c r="R311" s="231">
        <v>52</v>
      </c>
      <c r="S311" s="231">
        <v>4440</v>
      </c>
      <c r="T311" s="231">
        <v>110</v>
      </c>
      <c r="U311" s="226">
        <v>0</v>
      </c>
      <c r="V311" s="147"/>
      <c r="W311" s="147">
        <f t="shared" si="7"/>
        <v>0</v>
      </c>
      <c r="X311" s="147"/>
    </row>
    <row r="312" spans="2:24" s="44" customFormat="1" ht="17.25" customHeight="1">
      <c r="B312" s="266"/>
      <c r="C312" s="267"/>
      <c r="D312" s="267"/>
      <c r="E312" s="267"/>
      <c r="F312" s="269"/>
      <c r="G312" s="283"/>
      <c r="H312" s="269"/>
      <c r="I312" s="123"/>
      <c r="J312" s="228"/>
      <c r="K312" s="228"/>
      <c r="L312" s="228"/>
      <c r="M312" s="228"/>
      <c r="N312" s="228"/>
      <c r="O312" s="228"/>
      <c r="P312" s="227"/>
      <c r="Q312" s="227"/>
      <c r="R312" s="232"/>
      <c r="S312" s="232"/>
      <c r="T312" s="232"/>
      <c r="U312" s="227"/>
      <c r="V312" s="147"/>
      <c r="W312" s="147">
        <f t="shared" si="7"/>
        <v>0</v>
      </c>
      <c r="X312" s="149"/>
    </row>
    <row r="313" spans="2:24" ht="24.75" customHeight="1">
      <c r="B313" s="84" t="s">
        <v>51</v>
      </c>
      <c r="C313" s="85" t="s">
        <v>61</v>
      </c>
      <c r="D313" s="77"/>
      <c r="E313" s="86">
        <v>2010</v>
      </c>
      <c r="F313" s="58"/>
      <c r="G313" s="58"/>
      <c r="H313" s="58"/>
      <c r="I313" s="58"/>
      <c r="J313" s="58"/>
      <c r="K313" s="58"/>
      <c r="L313" s="58"/>
      <c r="M313" s="58"/>
      <c r="N313" s="58"/>
      <c r="O313" s="58"/>
      <c r="P313" s="13"/>
      <c r="Q313" s="13"/>
      <c r="R313" s="13"/>
      <c r="S313" s="13"/>
      <c r="T313" s="13"/>
      <c r="U313" s="18"/>
      <c r="V313" s="149">
        <v>1</v>
      </c>
      <c r="W313" s="147">
        <f t="shared" si="7"/>
        <v>11000</v>
      </c>
      <c r="X313" s="147"/>
    </row>
    <row r="314" spans="2:24" ht="24.75" customHeight="1">
      <c r="B314" s="84" t="s">
        <v>52</v>
      </c>
      <c r="C314" s="85" t="s">
        <v>30</v>
      </c>
      <c r="D314" s="77">
        <v>330232</v>
      </c>
      <c r="E314" s="86">
        <v>2007</v>
      </c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32"/>
      <c r="Q314" s="32"/>
      <c r="R314" s="32"/>
      <c r="S314" s="32"/>
      <c r="T314" s="32"/>
      <c r="U314" s="18"/>
      <c r="V314" s="147">
        <v>1</v>
      </c>
      <c r="W314" s="147">
        <f t="shared" si="7"/>
        <v>11000</v>
      </c>
      <c r="X314" s="147"/>
    </row>
    <row r="315" spans="2:24" ht="24.75" customHeight="1">
      <c r="B315" s="84" t="s">
        <v>52</v>
      </c>
      <c r="C315" s="85" t="s">
        <v>31</v>
      </c>
      <c r="D315" s="77">
        <v>390945</v>
      </c>
      <c r="E315" s="86">
        <v>2010</v>
      </c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32"/>
      <c r="Q315" s="32"/>
      <c r="R315" s="32"/>
      <c r="S315" s="32"/>
      <c r="T315" s="32"/>
      <c r="U315" s="18"/>
      <c r="V315" s="147">
        <v>1</v>
      </c>
      <c r="W315" s="147">
        <f t="shared" si="7"/>
        <v>11000</v>
      </c>
      <c r="X315" s="147"/>
    </row>
    <row r="316" spans="2:24" ht="24.75" customHeight="1">
      <c r="B316" s="84" t="s">
        <v>51</v>
      </c>
      <c r="C316" s="85" t="s">
        <v>33</v>
      </c>
      <c r="D316" s="77">
        <v>21114</v>
      </c>
      <c r="E316" s="86">
        <v>2006</v>
      </c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32"/>
      <c r="Q316" s="32"/>
      <c r="R316" s="32"/>
      <c r="S316" s="32"/>
      <c r="T316" s="32"/>
      <c r="U316" s="18"/>
      <c r="V316" s="147">
        <v>1</v>
      </c>
      <c r="W316" s="147">
        <f t="shared" si="7"/>
        <v>11000</v>
      </c>
      <c r="X316" s="147"/>
    </row>
    <row r="317" spans="2:24" ht="24.75" customHeight="1">
      <c r="B317" s="177" t="s">
        <v>190</v>
      </c>
      <c r="C317" s="178" t="s">
        <v>197</v>
      </c>
      <c r="D317" s="103">
        <v>390995</v>
      </c>
      <c r="E317" s="179">
        <v>2015</v>
      </c>
      <c r="F317" s="70"/>
      <c r="G317" s="70"/>
      <c r="H317" s="70"/>
      <c r="I317" s="70"/>
      <c r="J317" s="70"/>
      <c r="K317" s="70"/>
      <c r="L317" s="70"/>
      <c r="M317" s="70"/>
      <c r="N317" s="70"/>
      <c r="O317" s="70"/>
      <c r="P317" s="180"/>
      <c r="Q317" s="180"/>
      <c r="R317" s="180"/>
      <c r="S317" s="180"/>
      <c r="T317" s="180"/>
      <c r="U317" s="53"/>
      <c r="V317" s="148">
        <v>1</v>
      </c>
      <c r="W317" s="147">
        <f t="shared" si="7"/>
        <v>11000</v>
      </c>
      <c r="X317" s="147"/>
    </row>
    <row r="318" spans="2:24" ht="39.950000000000003" customHeight="1">
      <c r="B318" s="264" t="s">
        <v>279</v>
      </c>
      <c r="C318" s="265"/>
      <c r="D318" s="265"/>
      <c r="E318" s="265"/>
      <c r="F318" s="268">
        <v>4444</v>
      </c>
      <c r="G318" s="282">
        <v>18087</v>
      </c>
      <c r="H318" s="268">
        <v>4.0999999999999996</v>
      </c>
      <c r="I318" s="123"/>
      <c r="J318" s="228">
        <v>201.5</v>
      </c>
      <c r="K318" s="228">
        <v>256.58600000000001</v>
      </c>
      <c r="L318" s="228">
        <v>5</v>
      </c>
      <c r="M318" s="228">
        <v>0</v>
      </c>
      <c r="N318" s="228">
        <v>336</v>
      </c>
      <c r="O318" s="226">
        <v>0</v>
      </c>
      <c r="P318" s="226">
        <v>4300</v>
      </c>
      <c r="Q318" s="226">
        <v>3801</v>
      </c>
      <c r="R318" s="231">
        <v>32</v>
      </c>
      <c r="S318" s="231">
        <v>3524</v>
      </c>
      <c r="T318" s="231">
        <v>73</v>
      </c>
      <c r="U318" s="226">
        <v>0</v>
      </c>
      <c r="V318" s="147"/>
      <c r="W318" s="147">
        <f t="shared" si="7"/>
        <v>0</v>
      </c>
      <c r="X318" s="147"/>
    </row>
    <row r="319" spans="2:24" s="55" customFormat="1" ht="15" customHeight="1">
      <c r="B319" s="266"/>
      <c r="C319" s="267"/>
      <c r="D319" s="267"/>
      <c r="E319" s="267"/>
      <c r="F319" s="269"/>
      <c r="G319" s="283"/>
      <c r="H319" s="269"/>
      <c r="I319" s="123"/>
      <c r="J319" s="228"/>
      <c r="K319" s="228"/>
      <c r="L319" s="228"/>
      <c r="M319" s="228"/>
      <c r="N319" s="228"/>
      <c r="O319" s="227"/>
      <c r="P319" s="227"/>
      <c r="Q319" s="227"/>
      <c r="R319" s="232"/>
      <c r="S319" s="232"/>
      <c r="T319" s="232"/>
      <c r="U319" s="227"/>
      <c r="V319" s="147"/>
      <c r="W319" s="147">
        <f t="shared" si="7"/>
        <v>0</v>
      </c>
      <c r="X319" s="148"/>
    </row>
    <row r="320" spans="2:24" s="55" customFormat="1" ht="22.5" customHeight="1">
      <c r="B320" s="84" t="s">
        <v>190</v>
      </c>
      <c r="C320" s="85" t="s">
        <v>197</v>
      </c>
      <c r="D320" s="77" t="s">
        <v>198</v>
      </c>
      <c r="E320" s="86" t="s">
        <v>56</v>
      </c>
      <c r="F320" s="80"/>
      <c r="G320" s="81"/>
      <c r="H320" s="80"/>
      <c r="I320" s="16"/>
      <c r="J320" s="14"/>
      <c r="K320" s="14"/>
      <c r="L320" s="14"/>
      <c r="M320" s="14"/>
      <c r="N320" s="14"/>
      <c r="O320" s="16"/>
      <c r="P320" s="16"/>
      <c r="Q320" s="16"/>
      <c r="R320" s="82"/>
      <c r="S320" s="82"/>
      <c r="T320" s="82"/>
      <c r="U320" s="16"/>
      <c r="V320" s="148">
        <v>1</v>
      </c>
      <c r="W320" s="147">
        <f t="shared" si="7"/>
        <v>11000</v>
      </c>
      <c r="X320" s="148"/>
    </row>
    <row r="321" spans="2:24" s="55" customFormat="1" ht="22.5" customHeight="1">
      <c r="B321" s="84" t="s">
        <v>190</v>
      </c>
      <c r="C321" s="85" t="s">
        <v>197</v>
      </c>
      <c r="D321" s="77">
        <v>390945</v>
      </c>
      <c r="E321" s="86">
        <v>2013</v>
      </c>
      <c r="F321" s="80"/>
      <c r="G321" s="81"/>
      <c r="H321" s="80"/>
      <c r="I321" s="16"/>
      <c r="J321" s="14"/>
      <c r="K321" s="14"/>
      <c r="L321" s="14"/>
      <c r="M321" s="14"/>
      <c r="N321" s="14"/>
      <c r="O321" s="16"/>
      <c r="P321" s="16"/>
      <c r="Q321" s="16"/>
      <c r="R321" s="82"/>
      <c r="S321" s="82"/>
      <c r="T321" s="82"/>
      <c r="U321" s="16"/>
      <c r="V321" s="148">
        <v>1</v>
      </c>
      <c r="W321" s="147">
        <f t="shared" si="7"/>
        <v>11000</v>
      </c>
      <c r="X321" s="148"/>
    </row>
    <row r="322" spans="2:24" s="55" customFormat="1" ht="22.5" customHeight="1">
      <c r="B322" s="84" t="s">
        <v>190</v>
      </c>
      <c r="C322" s="85" t="s">
        <v>197</v>
      </c>
      <c r="D322" s="77">
        <v>390902</v>
      </c>
      <c r="E322" s="86">
        <v>2006</v>
      </c>
      <c r="F322" s="80"/>
      <c r="G322" s="81"/>
      <c r="H322" s="80"/>
      <c r="I322" s="16"/>
      <c r="J322" s="14"/>
      <c r="K322" s="14"/>
      <c r="L322" s="14"/>
      <c r="M322" s="14"/>
      <c r="N322" s="14"/>
      <c r="O322" s="16"/>
      <c r="P322" s="16"/>
      <c r="Q322" s="16"/>
      <c r="R322" s="82"/>
      <c r="S322" s="82"/>
      <c r="T322" s="82"/>
      <c r="U322" s="16"/>
      <c r="V322" s="148">
        <v>1</v>
      </c>
      <c r="W322" s="147">
        <f t="shared" si="7"/>
        <v>11000</v>
      </c>
      <c r="X322" s="148"/>
    </row>
    <row r="323" spans="2:24" ht="22.5" customHeight="1">
      <c r="B323" s="84" t="s">
        <v>51</v>
      </c>
      <c r="C323" s="85" t="s">
        <v>195</v>
      </c>
      <c r="D323" s="77" t="s">
        <v>199</v>
      </c>
      <c r="E323" s="86">
        <v>2013</v>
      </c>
      <c r="F323" s="80"/>
      <c r="G323" s="81"/>
      <c r="H323" s="80"/>
      <c r="I323" s="16"/>
      <c r="J323" s="14"/>
      <c r="K323" s="14"/>
      <c r="L323" s="14"/>
      <c r="M323" s="14"/>
      <c r="N323" s="14"/>
      <c r="O323" s="16"/>
      <c r="P323" s="16"/>
      <c r="Q323" s="16"/>
      <c r="R323" s="82"/>
      <c r="S323" s="82"/>
      <c r="T323" s="82"/>
      <c r="U323" s="16"/>
      <c r="V323" s="148">
        <v>1</v>
      </c>
      <c r="W323" s="147">
        <f t="shared" si="7"/>
        <v>11000</v>
      </c>
      <c r="X323" s="147"/>
    </row>
    <row r="324" spans="2:24" ht="22.5" customHeight="1">
      <c r="B324" s="264" t="s">
        <v>280</v>
      </c>
      <c r="C324" s="265"/>
      <c r="D324" s="265"/>
      <c r="E324" s="265"/>
      <c r="F324" s="10">
        <v>56</v>
      </c>
      <c r="G324" s="92">
        <v>37467</v>
      </c>
      <c r="H324" s="10">
        <f>G324/F324</f>
        <v>669.05357142857144</v>
      </c>
      <c r="I324" s="92"/>
      <c r="J324" s="226">
        <v>2605</v>
      </c>
      <c r="K324" s="229">
        <v>260.7</v>
      </c>
      <c r="L324" s="226">
        <v>0</v>
      </c>
      <c r="M324" s="231">
        <v>0</v>
      </c>
      <c r="N324" s="226">
        <v>0</v>
      </c>
      <c r="O324" s="231">
        <v>0</v>
      </c>
      <c r="P324" s="226">
        <v>46369</v>
      </c>
      <c r="Q324" s="231">
        <v>35649</v>
      </c>
      <c r="R324" s="226">
        <v>64</v>
      </c>
      <c r="S324" s="231">
        <v>8661</v>
      </c>
      <c r="T324" s="226">
        <v>756</v>
      </c>
      <c r="U324" s="231">
        <v>0</v>
      </c>
      <c r="V324" s="147"/>
      <c r="W324" s="147">
        <f t="shared" si="7"/>
        <v>0</v>
      </c>
      <c r="X324" s="147"/>
    </row>
    <row r="325" spans="2:24" ht="23.25" customHeight="1">
      <c r="B325" s="266"/>
      <c r="C325" s="267"/>
      <c r="D325" s="267"/>
      <c r="E325" s="267"/>
      <c r="F325" s="10">
        <v>4549</v>
      </c>
      <c r="G325" s="92">
        <v>71988</v>
      </c>
      <c r="H325" s="10">
        <f>G325/F325</f>
        <v>15.825016487140031</v>
      </c>
      <c r="I325" s="92"/>
      <c r="J325" s="227"/>
      <c r="K325" s="230"/>
      <c r="L325" s="227"/>
      <c r="M325" s="232"/>
      <c r="N325" s="227"/>
      <c r="O325" s="232"/>
      <c r="P325" s="227"/>
      <c r="Q325" s="232"/>
      <c r="R325" s="227"/>
      <c r="S325" s="232"/>
      <c r="T325" s="227"/>
      <c r="U325" s="232"/>
      <c r="V325" s="147"/>
      <c r="W325" s="147">
        <f t="shared" si="7"/>
        <v>0</v>
      </c>
      <c r="X325" s="147"/>
    </row>
    <row r="326" spans="2:24" ht="27" customHeight="1">
      <c r="B326" s="84" t="s">
        <v>51</v>
      </c>
      <c r="C326" s="85" t="s">
        <v>200</v>
      </c>
      <c r="D326" s="77">
        <v>3102</v>
      </c>
      <c r="E326" s="86">
        <v>2002</v>
      </c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3"/>
      <c r="Q326" s="13"/>
      <c r="R326" s="13"/>
      <c r="S326" s="13"/>
      <c r="T326" s="13"/>
      <c r="U326" s="18"/>
      <c r="V326" s="147">
        <v>1</v>
      </c>
      <c r="W326" s="147">
        <f t="shared" si="7"/>
        <v>11000</v>
      </c>
      <c r="X326" s="147"/>
    </row>
    <row r="327" spans="2:24" ht="27" customHeight="1">
      <c r="B327" s="138" t="s">
        <v>193</v>
      </c>
      <c r="C327" s="139" t="s">
        <v>201</v>
      </c>
      <c r="D327" s="140" t="s">
        <v>202</v>
      </c>
      <c r="E327" s="141" t="s">
        <v>56</v>
      </c>
      <c r="F327" s="134"/>
      <c r="G327" s="134"/>
      <c r="H327" s="134"/>
      <c r="I327" s="134"/>
      <c r="J327" s="134"/>
      <c r="K327" s="134"/>
      <c r="L327" s="134"/>
      <c r="M327" s="134"/>
      <c r="N327" s="134"/>
      <c r="O327" s="134"/>
      <c r="P327" s="142"/>
      <c r="Q327" s="142"/>
      <c r="R327" s="142"/>
      <c r="S327" s="142"/>
      <c r="T327" s="142"/>
      <c r="U327" s="137"/>
      <c r="V327" s="157">
        <v>1</v>
      </c>
      <c r="W327" s="147">
        <f t="shared" si="7"/>
        <v>11000</v>
      </c>
      <c r="X327" s="147">
        <v>1</v>
      </c>
    </row>
    <row r="328" spans="2:24" ht="27" customHeight="1">
      <c r="B328" s="84" t="s">
        <v>52</v>
      </c>
      <c r="C328" s="85" t="s">
        <v>200</v>
      </c>
      <c r="D328" s="77" t="s">
        <v>203</v>
      </c>
      <c r="E328" s="86">
        <v>2006</v>
      </c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3"/>
      <c r="Q328" s="13"/>
      <c r="R328" s="13"/>
      <c r="S328" s="13"/>
      <c r="T328" s="13"/>
      <c r="U328" s="18"/>
      <c r="V328" s="147">
        <v>1</v>
      </c>
      <c r="W328" s="147">
        <f t="shared" si="7"/>
        <v>11000</v>
      </c>
      <c r="X328" s="147"/>
    </row>
    <row r="329" spans="2:24" ht="27" customHeight="1">
      <c r="B329" s="84" t="s">
        <v>190</v>
      </c>
      <c r="C329" s="85" t="s">
        <v>197</v>
      </c>
      <c r="D329" s="77">
        <v>390994</v>
      </c>
      <c r="E329" s="86">
        <v>2007</v>
      </c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3"/>
      <c r="Q329" s="13"/>
      <c r="R329" s="13"/>
      <c r="S329" s="13"/>
      <c r="T329" s="13"/>
      <c r="U329" s="18"/>
      <c r="V329" s="147">
        <v>1</v>
      </c>
      <c r="W329" s="147">
        <f t="shared" si="7"/>
        <v>11000</v>
      </c>
      <c r="X329" s="147"/>
    </row>
    <row r="330" spans="2:24" ht="27" customHeight="1">
      <c r="B330" s="84" t="s">
        <v>52</v>
      </c>
      <c r="C330" s="85" t="s">
        <v>197</v>
      </c>
      <c r="D330" s="77">
        <f>D331-39094</f>
        <v>351901</v>
      </c>
      <c r="E330" s="86">
        <v>2009</v>
      </c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3"/>
      <c r="Q330" s="13"/>
      <c r="R330" s="13"/>
      <c r="S330" s="13"/>
      <c r="T330" s="13"/>
      <c r="U330" s="18"/>
      <c r="V330" s="147">
        <v>1</v>
      </c>
      <c r="W330" s="147">
        <f t="shared" si="7"/>
        <v>11000</v>
      </c>
      <c r="X330" s="147"/>
    </row>
    <row r="331" spans="2:24" ht="27" customHeight="1">
      <c r="B331" s="84" t="s">
        <v>190</v>
      </c>
      <c r="C331" s="85" t="s">
        <v>197</v>
      </c>
      <c r="D331" s="77">
        <v>390995</v>
      </c>
      <c r="E331" s="86">
        <v>2010</v>
      </c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3"/>
      <c r="Q331" s="13"/>
      <c r="R331" s="13"/>
      <c r="S331" s="13"/>
      <c r="T331" s="13"/>
      <c r="U331" s="18"/>
      <c r="V331" s="147">
        <v>1</v>
      </c>
      <c r="W331" s="147">
        <f t="shared" si="7"/>
        <v>11000</v>
      </c>
      <c r="X331" s="147"/>
    </row>
    <row r="332" spans="2:24" ht="27" customHeight="1">
      <c r="B332" s="84" t="s">
        <v>52</v>
      </c>
      <c r="C332" s="85" t="s">
        <v>195</v>
      </c>
      <c r="D332" s="77">
        <v>2329</v>
      </c>
      <c r="E332" s="86">
        <v>2012</v>
      </c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3"/>
      <c r="Q332" s="13"/>
      <c r="R332" s="13"/>
      <c r="S332" s="13"/>
      <c r="T332" s="13"/>
      <c r="U332" s="18"/>
      <c r="V332" s="147">
        <v>1</v>
      </c>
      <c r="W332" s="147">
        <f t="shared" si="7"/>
        <v>11000</v>
      </c>
      <c r="X332" s="147"/>
    </row>
    <row r="333" spans="2:24" ht="39.950000000000003" customHeight="1">
      <c r="B333" s="264" t="s">
        <v>281</v>
      </c>
      <c r="C333" s="265"/>
      <c r="D333" s="265"/>
      <c r="E333" s="265"/>
      <c r="F333" s="274">
        <v>157.4</v>
      </c>
      <c r="G333" s="231">
        <v>62669</v>
      </c>
      <c r="H333" s="274">
        <f>G333/F333</f>
        <v>398.15120711562895</v>
      </c>
      <c r="I333" s="92">
        <v>62669</v>
      </c>
      <c r="J333" s="228">
        <v>1705.6</v>
      </c>
      <c r="K333" s="228">
        <v>60.25</v>
      </c>
      <c r="L333" s="228">
        <v>52.3</v>
      </c>
      <c r="M333" s="228">
        <v>9</v>
      </c>
      <c r="N333" s="228">
        <v>45</v>
      </c>
      <c r="O333" s="228">
        <v>2</v>
      </c>
      <c r="P333" s="226">
        <v>33728</v>
      </c>
      <c r="Q333" s="231">
        <v>28935</v>
      </c>
      <c r="R333" s="231">
        <v>34</v>
      </c>
      <c r="S333" s="231">
        <v>3874</v>
      </c>
      <c r="T333" s="231">
        <v>916</v>
      </c>
      <c r="U333" s="226">
        <v>0</v>
      </c>
      <c r="V333" s="147"/>
      <c r="W333" s="147">
        <f t="shared" ref="W333:W396" si="9">V333*11000</f>
        <v>0</v>
      </c>
      <c r="X333" s="147"/>
    </row>
    <row r="334" spans="2:24" ht="7.5" customHeight="1">
      <c r="B334" s="266"/>
      <c r="C334" s="267"/>
      <c r="D334" s="267"/>
      <c r="E334" s="267"/>
      <c r="F334" s="284"/>
      <c r="G334" s="284"/>
      <c r="H334" s="284"/>
      <c r="I334" s="92"/>
      <c r="J334" s="228"/>
      <c r="K334" s="228"/>
      <c r="L334" s="228"/>
      <c r="M334" s="228"/>
      <c r="N334" s="228"/>
      <c r="O334" s="228"/>
      <c r="P334" s="284"/>
      <c r="Q334" s="284"/>
      <c r="R334" s="232"/>
      <c r="S334" s="232"/>
      <c r="T334" s="232"/>
      <c r="U334" s="227"/>
      <c r="V334" s="147"/>
      <c r="W334" s="147">
        <f t="shared" si="9"/>
        <v>0</v>
      </c>
      <c r="X334" s="147"/>
    </row>
    <row r="335" spans="2:24" ht="23.25" customHeight="1">
      <c r="B335" s="87" t="s">
        <v>204</v>
      </c>
      <c r="C335" s="87" t="s">
        <v>205</v>
      </c>
      <c r="D335" s="83"/>
      <c r="E335" s="89">
        <v>2007</v>
      </c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3"/>
      <c r="Q335" s="13"/>
      <c r="R335" s="13"/>
      <c r="S335" s="13"/>
      <c r="T335" s="13"/>
      <c r="U335" s="18"/>
      <c r="V335" s="147">
        <v>1</v>
      </c>
      <c r="W335" s="147">
        <f t="shared" si="9"/>
        <v>11000</v>
      </c>
      <c r="X335" s="147"/>
    </row>
    <row r="336" spans="2:24" ht="23.25" customHeight="1">
      <c r="B336" s="87" t="s">
        <v>207</v>
      </c>
      <c r="C336" s="87" t="s">
        <v>30</v>
      </c>
      <c r="D336" s="83">
        <v>2705</v>
      </c>
      <c r="E336" s="89">
        <v>2007</v>
      </c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3"/>
      <c r="Q336" s="13"/>
      <c r="R336" s="13"/>
      <c r="S336" s="13"/>
      <c r="T336" s="13"/>
      <c r="U336" s="18"/>
      <c r="V336" s="147">
        <v>1</v>
      </c>
      <c r="W336" s="147">
        <f t="shared" si="9"/>
        <v>11000</v>
      </c>
      <c r="X336" s="147"/>
    </row>
    <row r="337" spans="2:24" ht="23.25" customHeight="1">
      <c r="B337" s="87" t="s">
        <v>206</v>
      </c>
      <c r="C337" s="87" t="s">
        <v>30</v>
      </c>
      <c r="D337" s="83">
        <v>3737</v>
      </c>
      <c r="E337" s="89">
        <v>2006</v>
      </c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3"/>
      <c r="Q337" s="13"/>
      <c r="R337" s="13"/>
      <c r="S337" s="13"/>
      <c r="T337" s="13"/>
      <c r="U337" s="18"/>
      <c r="V337" s="147">
        <v>1</v>
      </c>
      <c r="W337" s="147">
        <f t="shared" si="9"/>
        <v>11000</v>
      </c>
      <c r="X337" s="147"/>
    </row>
    <row r="338" spans="2:24" ht="23.25" customHeight="1">
      <c r="B338" s="87" t="s">
        <v>206</v>
      </c>
      <c r="C338" s="87" t="s">
        <v>33</v>
      </c>
      <c r="D338" s="83">
        <v>232900</v>
      </c>
      <c r="E338" s="89">
        <v>2012</v>
      </c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3"/>
      <c r="Q338" s="13"/>
      <c r="R338" s="13"/>
      <c r="S338" s="13"/>
      <c r="T338" s="13"/>
      <c r="U338" s="18"/>
      <c r="V338" s="147">
        <v>1</v>
      </c>
      <c r="W338" s="147">
        <f t="shared" si="9"/>
        <v>11000</v>
      </c>
      <c r="X338" s="147"/>
    </row>
    <row r="339" spans="2:24" ht="23.25" customHeight="1">
      <c r="B339" s="87" t="s">
        <v>206</v>
      </c>
      <c r="C339" s="87" t="s">
        <v>30</v>
      </c>
      <c r="D339" s="83">
        <v>330232</v>
      </c>
      <c r="E339" s="89">
        <v>2014</v>
      </c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3"/>
      <c r="Q339" s="13"/>
      <c r="R339" s="13"/>
      <c r="S339" s="13"/>
      <c r="T339" s="13"/>
      <c r="U339" s="18"/>
      <c r="V339" s="147">
        <v>1</v>
      </c>
      <c r="W339" s="147">
        <f t="shared" si="9"/>
        <v>11000</v>
      </c>
      <c r="X339" s="147"/>
    </row>
    <row r="340" spans="2:24" ht="39.950000000000003" customHeight="1">
      <c r="B340" s="270" t="s">
        <v>282</v>
      </c>
      <c r="C340" s="276"/>
      <c r="D340" s="276"/>
      <c r="E340" s="276"/>
      <c r="F340" s="262">
        <v>3912</v>
      </c>
      <c r="G340" s="241">
        <v>32637</v>
      </c>
      <c r="H340" s="262">
        <f>G340/F340</f>
        <v>8.3427914110429455</v>
      </c>
      <c r="I340" s="108"/>
      <c r="J340" s="235">
        <v>189</v>
      </c>
      <c r="K340" s="235">
        <v>430.61</v>
      </c>
      <c r="L340" s="235">
        <v>3.9649999999999999</v>
      </c>
      <c r="M340" s="235">
        <v>0</v>
      </c>
      <c r="N340" s="235">
        <v>191</v>
      </c>
      <c r="O340" s="235">
        <v>3</v>
      </c>
      <c r="P340" s="289">
        <v>14700</v>
      </c>
      <c r="Q340" s="241">
        <v>15499</v>
      </c>
      <c r="R340" s="241">
        <v>36</v>
      </c>
      <c r="S340" s="241">
        <v>3677</v>
      </c>
      <c r="T340" s="241">
        <v>168</v>
      </c>
      <c r="U340" s="289">
        <v>0</v>
      </c>
      <c r="V340" s="147"/>
      <c r="W340" s="147">
        <f t="shared" si="9"/>
        <v>0</v>
      </c>
      <c r="X340" s="147"/>
    </row>
    <row r="341" spans="2:24" ht="12" customHeight="1">
      <c r="B341" s="277"/>
      <c r="C341" s="278"/>
      <c r="D341" s="278"/>
      <c r="E341" s="278"/>
      <c r="F341" s="263"/>
      <c r="G341" s="263"/>
      <c r="H341" s="263"/>
      <c r="I341" s="113"/>
      <c r="J341" s="235"/>
      <c r="K341" s="235"/>
      <c r="L341" s="235"/>
      <c r="M341" s="235"/>
      <c r="N341" s="235"/>
      <c r="O341" s="235"/>
      <c r="P341" s="263"/>
      <c r="Q341" s="263"/>
      <c r="R341" s="242"/>
      <c r="S341" s="242"/>
      <c r="T341" s="242"/>
      <c r="U341" s="290"/>
      <c r="V341" s="147"/>
      <c r="W341" s="147">
        <f t="shared" si="9"/>
        <v>0</v>
      </c>
      <c r="X341" s="147"/>
    </row>
    <row r="342" spans="2:24" ht="26.25" customHeight="1">
      <c r="B342" s="87" t="s">
        <v>204</v>
      </c>
      <c r="C342" s="87" t="s">
        <v>209</v>
      </c>
      <c r="D342" s="83">
        <v>212300</v>
      </c>
      <c r="E342" s="89">
        <v>2010</v>
      </c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3"/>
      <c r="Q342" s="13"/>
      <c r="R342" s="13"/>
      <c r="S342" s="13"/>
      <c r="T342" s="13"/>
      <c r="U342" s="18"/>
      <c r="V342" s="147">
        <v>1</v>
      </c>
      <c r="W342" s="147">
        <f t="shared" si="9"/>
        <v>11000</v>
      </c>
      <c r="X342" s="147"/>
    </row>
    <row r="343" spans="2:24" ht="26.25" customHeight="1">
      <c r="B343" s="87" t="s">
        <v>206</v>
      </c>
      <c r="C343" s="87" t="s">
        <v>31</v>
      </c>
      <c r="D343" s="83">
        <v>390944</v>
      </c>
      <c r="E343" s="89">
        <v>2008</v>
      </c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3"/>
      <c r="Q343" s="13"/>
      <c r="R343" s="13"/>
      <c r="S343" s="13"/>
      <c r="T343" s="13"/>
      <c r="U343" s="18"/>
      <c r="V343" s="147">
        <v>1</v>
      </c>
      <c r="W343" s="147">
        <f t="shared" si="9"/>
        <v>11000</v>
      </c>
      <c r="X343" s="147"/>
    </row>
    <row r="344" spans="2:24" ht="26.25" customHeight="1">
      <c r="B344" s="87" t="s">
        <v>206</v>
      </c>
      <c r="C344" s="87" t="s">
        <v>31</v>
      </c>
      <c r="D344" s="83">
        <v>390945</v>
      </c>
      <c r="E344" s="89">
        <v>2010</v>
      </c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3"/>
      <c r="Q344" s="13"/>
      <c r="R344" s="13"/>
      <c r="S344" s="13"/>
      <c r="T344" s="13"/>
      <c r="U344" s="18"/>
      <c r="V344" s="147">
        <v>1</v>
      </c>
      <c r="W344" s="147">
        <f t="shared" si="9"/>
        <v>11000</v>
      </c>
      <c r="X344" s="147"/>
    </row>
    <row r="345" spans="2:24" ht="26.25" customHeight="1">
      <c r="B345" s="87" t="s">
        <v>206</v>
      </c>
      <c r="C345" s="87" t="s">
        <v>31</v>
      </c>
      <c r="D345" s="83">
        <v>390945</v>
      </c>
      <c r="E345" s="89">
        <v>2013</v>
      </c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3"/>
      <c r="Q345" s="13"/>
      <c r="R345" s="13"/>
      <c r="S345" s="13"/>
      <c r="T345" s="13"/>
      <c r="U345" s="18"/>
      <c r="V345" s="147">
        <v>1</v>
      </c>
      <c r="W345" s="147">
        <f t="shared" si="9"/>
        <v>11000</v>
      </c>
      <c r="X345" s="147"/>
    </row>
    <row r="346" spans="2:24" ht="39.950000000000003" customHeight="1">
      <c r="B346" s="264" t="s">
        <v>283</v>
      </c>
      <c r="C346" s="265"/>
      <c r="D346" s="265"/>
      <c r="E346" s="265"/>
      <c r="F346" s="274">
        <v>5432</v>
      </c>
      <c r="G346" s="231">
        <v>57712</v>
      </c>
      <c r="H346" s="274">
        <f>G346/F346</f>
        <v>10.624447717231222</v>
      </c>
      <c r="I346" s="92"/>
      <c r="J346" s="228">
        <v>102.05</v>
      </c>
      <c r="K346" s="228">
        <v>465.11</v>
      </c>
      <c r="L346" s="228">
        <v>5.6319999999999997</v>
      </c>
      <c r="M346" s="228">
        <v>0</v>
      </c>
      <c r="N346" s="228">
        <v>421.3</v>
      </c>
      <c r="O346" s="228">
        <v>3</v>
      </c>
      <c r="P346" s="226">
        <v>23032</v>
      </c>
      <c r="Q346" s="231">
        <v>21885</v>
      </c>
      <c r="R346" s="231">
        <v>65</v>
      </c>
      <c r="S346" s="231">
        <v>7088</v>
      </c>
      <c r="T346" s="231">
        <v>176</v>
      </c>
      <c r="U346" s="226">
        <v>0</v>
      </c>
      <c r="V346" s="147"/>
      <c r="W346" s="147">
        <f t="shared" si="9"/>
        <v>0</v>
      </c>
      <c r="X346" s="147"/>
    </row>
    <row r="347" spans="2:24" ht="22.5" customHeight="1">
      <c r="B347" s="266"/>
      <c r="C347" s="267"/>
      <c r="D347" s="267"/>
      <c r="E347" s="267"/>
      <c r="F347" s="275"/>
      <c r="G347" s="232"/>
      <c r="H347" s="275"/>
      <c r="I347" s="92"/>
      <c r="J347" s="228"/>
      <c r="K347" s="228"/>
      <c r="L347" s="228"/>
      <c r="M347" s="228"/>
      <c r="N347" s="228"/>
      <c r="O347" s="228"/>
      <c r="P347" s="227"/>
      <c r="Q347" s="232"/>
      <c r="R347" s="232"/>
      <c r="S347" s="232"/>
      <c r="T347" s="232"/>
      <c r="U347" s="227"/>
      <c r="V347" s="147"/>
      <c r="W347" s="147">
        <f t="shared" si="9"/>
        <v>0</v>
      </c>
      <c r="X347" s="147"/>
    </row>
    <row r="348" spans="2:24" ht="26.25" customHeight="1">
      <c r="B348" s="87" t="s">
        <v>204</v>
      </c>
      <c r="C348" s="87" t="s">
        <v>209</v>
      </c>
      <c r="D348" s="83">
        <v>212300</v>
      </c>
      <c r="E348" s="90">
        <v>2010</v>
      </c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3"/>
      <c r="Q348" s="13"/>
      <c r="R348" s="13"/>
      <c r="S348" s="13"/>
      <c r="T348" s="13"/>
      <c r="U348" s="18"/>
      <c r="V348" s="147">
        <v>1</v>
      </c>
      <c r="W348" s="147">
        <f t="shared" si="9"/>
        <v>11000</v>
      </c>
      <c r="X348" s="147"/>
    </row>
    <row r="349" spans="2:24" ht="26.25" customHeight="1">
      <c r="B349" s="87" t="s">
        <v>206</v>
      </c>
      <c r="C349" s="87" t="s">
        <v>31</v>
      </c>
      <c r="D349" s="83">
        <v>390994</v>
      </c>
      <c r="E349" s="90">
        <v>2007</v>
      </c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3"/>
      <c r="Q349" s="13"/>
      <c r="R349" s="13"/>
      <c r="S349" s="13"/>
      <c r="T349" s="13"/>
      <c r="U349" s="18"/>
      <c r="V349" s="147">
        <v>1</v>
      </c>
      <c r="W349" s="147">
        <f t="shared" si="9"/>
        <v>11000</v>
      </c>
      <c r="X349" s="147"/>
    </row>
    <row r="350" spans="2:24" ht="26.25" customHeight="1">
      <c r="B350" s="87" t="s">
        <v>206</v>
      </c>
      <c r="C350" s="87" t="s">
        <v>30</v>
      </c>
      <c r="D350" s="83">
        <v>33104</v>
      </c>
      <c r="E350" s="90">
        <v>2007</v>
      </c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3"/>
      <c r="Q350" s="13"/>
      <c r="R350" s="13"/>
      <c r="S350" s="13"/>
      <c r="T350" s="13"/>
      <c r="U350" s="18"/>
      <c r="V350" s="147">
        <v>1</v>
      </c>
      <c r="W350" s="147">
        <f t="shared" si="9"/>
        <v>11000</v>
      </c>
      <c r="X350" s="147"/>
    </row>
    <row r="351" spans="2:24" ht="26.25" customHeight="1">
      <c r="B351" s="87" t="s">
        <v>204</v>
      </c>
      <c r="C351" s="87" t="s">
        <v>33</v>
      </c>
      <c r="D351" s="83">
        <v>21114</v>
      </c>
      <c r="E351" s="90">
        <v>2007</v>
      </c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3"/>
      <c r="Q351" s="13"/>
      <c r="R351" s="13"/>
      <c r="S351" s="13"/>
      <c r="T351" s="13"/>
      <c r="U351" s="18"/>
      <c r="V351" s="147">
        <v>1</v>
      </c>
      <c r="W351" s="147">
        <f t="shared" si="9"/>
        <v>11000</v>
      </c>
      <c r="X351" s="147"/>
    </row>
    <row r="352" spans="2:24" ht="39.950000000000003" customHeight="1">
      <c r="B352" s="270" t="s">
        <v>284</v>
      </c>
      <c r="C352" s="271"/>
      <c r="D352" s="271"/>
      <c r="E352" s="271"/>
      <c r="F352" s="262">
        <v>5774</v>
      </c>
      <c r="G352" s="241">
        <v>15877</v>
      </c>
      <c r="H352" s="262">
        <f>G352/F352</f>
        <v>2.7497402147558017</v>
      </c>
      <c r="I352" s="108"/>
      <c r="J352" s="235">
        <v>129.80000000000001</v>
      </c>
      <c r="K352" s="235">
        <v>308.58</v>
      </c>
      <c r="L352" s="235">
        <v>0</v>
      </c>
      <c r="M352" s="235">
        <v>0</v>
      </c>
      <c r="N352" s="235">
        <v>309.60000000000002</v>
      </c>
      <c r="O352" s="235">
        <v>1</v>
      </c>
      <c r="P352" s="289">
        <v>8648</v>
      </c>
      <c r="Q352" s="241">
        <v>8494</v>
      </c>
      <c r="R352" s="241">
        <v>53</v>
      </c>
      <c r="S352" s="241">
        <v>2786</v>
      </c>
      <c r="T352" s="241">
        <v>64</v>
      </c>
      <c r="U352" s="289">
        <v>0</v>
      </c>
      <c r="V352" s="147"/>
      <c r="W352" s="147">
        <f t="shared" si="9"/>
        <v>0</v>
      </c>
      <c r="X352" s="147"/>
    </row>
    <row r="353" spans="2:24" ht="13.5" customHeight="1">
      <c r="B353" s="272"/>
      <c r="C353" s="273"/>
      <c r="D353" s="273"/>
      <c r="E353" s="273"/>
      <c r="F353" s="263"/>
      <c r="G353" s="263"/>
      <c r="H353" s="263"/>
      <c r="I353" s="113"/>
      <c r="J353" s="235"/>
      <c r="K353" s="235"/>
      <c r="L353" s="235"/>
      <c r="M353" s="235"/>
      <c r="N353" s="235"/>
      <c r="O353" s="235"/>
      <c r="P353" s="263"/>
      <c r="Q353" s="263"/>
      <c r="R353" s="242"/>
      <c r="S353" s="242"/>
      <c r="T353" s="242"/>
      <c r="U353" s="290"/>
      <c r="V353" s="147"/>
      <c r="W353" s="147">
        <f t="shared" si="9"/>
        <v>0</v>
      </c>
      <c r="X353" s="147"/>
    </row>
    <row r="354" spans="2:24" ht="18.75" customHeight="1">
      <c r="B354" s="87" t="s">
        <v>206</v>
      </c>
      <c r="C354" s="87" t="s">
        <v>31</v>
      </c>
      <c r="D354" s="88">
        <v>390945</v>
      </c>
      <c r="E354" s="90">
        <v>2012</v>
      </c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3"/>
      <c r="Q354" s="13"/>
      <c r="R354" s="13"/>
      <c r="S354" s="13"/>
      <c r="T354" s="13"/>
      <c r="U354" s="18"/>
      <c r="V354" s="147">
        <v>1</v>
      </c>
      <c r="W354" s="147">
        <f t="shared" si="9"/>
        <v>11000</v>
      </c>
      <c r="X354" s="147"/>
    </row>
    <row r="355" spans="2:24" ht="18.75" customHeight="1">
      <c r="B355" s="87" t="s">
        <v>206</v>
      </c>
      <c r="C355" s="87" t="s">
        <v>31</v>
      </c>
      <c r="D355" s="88">
        <v>390945</v>
      </c>
      <c r="E355" s="90">
        <v>2009</v>
      </c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3"/>
      <c r="Q355" s="13"/>
      <c r="R355" s="13"/>
      <c r="S355" s="13"/>
      <c r="T355" s="13"/>
      <c r="U355" s="18"/>
      <c r="V355" s="147">
        <v>1</v>
      </c>
      <c r="W355" s="147">
        <f t="shared" si="9"/>
        <v>11000</v>
      </c>
      <c r="X355" s="147"/>
    </row>
    <row r="356" spans="2:24" ht="18.75" customHeight="1">
      <c r="B356" s="172" t="s">
        <v>190</v>
      </c>
      <c r="C356" s="172" t="s">
        <v>197</v>
      </c>
      <c r="D356" s="173">
        <v>390995</v>
      </c>
      <c r="E356" s="174">
        <v>2015</v>
      </c>
      <c r="F356" s="134"/>
      <c r="G356" s="134"/>
      <c r="H356" s="134"/>
      <c r="I356" s="134"/>
      <c r="J356" s="134"/>
      <c r="K356" s="134"/>
      <c r="L356" s="134"/>
      <c r="M356" s="134"/>
      <c r="N356" s="134"/>
      <c r="O356" s="134"/>
      <c r="P356" s="142"/>
      <c r="Q356" s="142"/>
      <c r="R356" s="142"/>
      <c r="S356" s="142"/>
      <c r="T356" s="142"/>
      <c r="U356" s="137"/>
      <c r="V356" s="147">
        <v>1</v>
      </c>
      <c r="W356" s="147">
        <f t="shared" si="9"/>
        <v>11000</v>
      </c>
      <c r="X356" s="147"/>
    </row>
    <row r="357" spans="2:24" ht="18.75" customHeight="1">
      <c r="B357" s="87" t="s">
        <v>206</v>
      </c>
      <c r="C357" s="87" t="s">
        <v>157</v>
      </c>
      <c r="D357" s="88"/>
      <c r="E357" s="90">
        <v>2012</v>
      </c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3"/>
      <c r="Q357" s="13"/>
      <c r="R357" s="13"/>
      <c r="S357" s="13"/>
      <c r="T357" s="13"/>
      <c r="U357" s="18"/>
      <c r="V357" s="147">
        <v>1</v>
      </c>
      <c r="W357" s="147">
        <f t="shared" si="9"/>
        <v>11000</v>
      </c>
      <c r="X357" s="147"/>
    </row>
    <row r="358" spans="2:24" ht="39.950000000000003" customHeight="1">
      <c r="B358" s="285" t="s">
        <v>306</v>
      </c>
      <c r="C358" s="286"/>
      <c r="D358" s="286"/>
      <c r="E358" s="286"/>
      <c r="F358" s="24">
        <f>F360+F395+F424+F442</f>
        <v>281.89999999999998</v>
      </c>
      <c r="G358" s="24">
        <f>G360+G395+G424+G442</f>
        <v>241720</v>
      </c>
      <c r="H358" s="24">
        <f>G358/F358</f>
        <v>857.46718694572553</v>
      </c>
      <c r="I358" s="33" t="s">
        <v>20</v>
      </c>
      <c r="J358" s="260">
        <f t="shared" ref="J358:U358" si="10">SUM(J360:J483)</f>
        <v>10002.040000000001</v>
      </c>
      <c r="K358" s="260">
        <f t="shared" si="10"/>
        <v>3864.9669999999996</v>
      </c>
      <c r="L358" s="260">
        <f t="shared" si="10"/>
        <v>58.331999999999994</v>
      </c>
      <c r="M358" s="260">
        <f t="shared" si="10"/>
        <v>62</v>
      </c>
      <c r="N358" s="260">
        <f t="shared" si="10"/>
        <v>5421</v>
      </c>
      <c r="O358" s="260">
        <f t="shared" si="10"/>
        <v>7</v>
      </c>
      <c r="P358" s="260">
        <f t="shared" si="10"/>
        <v>301314</v>
      </c>
      <c r="Q358" s="260">
        <f t="shared" si="10"/>
        <v>210764</v>
      </c>
      <c r="R358" s="260">
        <f t="shared" si="10"/>
        <v>1028</v>
      </c>
      <c r="S358" s="260">
        <f t="shared" si="10"/>
        <v>89144</v>
      </c>
      <c r="T358" s="260">
        <f t="shared" si="10"/>
        <v>5317</v>
      </c>
      <c r="U358" s="260">
        <f t="shared" si="10"/>
        <v>0</v>
      </c>
      <c r="V358" s="147"/>
      <c r="W358" s="147">
        <f t="shared" si="9"/>
        <v>0</v>
      </c>
      <c r="X358" s="147"/>
    </row>
    <row r="359" spans="2:24" ht="19.5" customHeight="1">
      <c r="B359" s="287"/>
      <c r="C359" s="288"/>
      <c r="D359" s="288"/>
      <c r="E359" s="288"/>
      <c r="F359" s="24">
        <f>F361+F371+F377+F383+F389+F396+F403+F410+F417+F425+F437+F443+F448+F462+F467+F472+F478</f>
        <v>35224.53</v>
      </c>
      <c r="G359" s="24">
        <f>G361+G371+G377+G383+G389+G396+G403+G410+G417+G425+G437+G443+G448+G462+G467+G472+G478</f>
        <v>405456</v>
      </c>
      <c r="H359" s="24">
        <f>G359/F359</f>
        <v>11.510614903875226</v>
      </c>
      <c r="I359" s="33" t="s">
        <v>21</v>
      </c>
      <c r="J359" s="261"/>
      <c r="K359" s="261"/>
      <c r="L359" s="261"/>
      <c r="M359" s="261"/>
      <c r="N359" s="261"/>
      <c r="O359" s="261"/>
      <c r="P359" s="261"/>
      <c r="Q359" s="261"/>
      <c r="R359" s="261"/>
      <c r="S359" s="261"/>
      <c r="T359" s="261"/>
      <c r="U359" s="261"/>
      <c r="V359" s="147"/>
      <c r="W359" s="147">
        <f t="shared" si="9"/>
        <v>0</v>
      </c>
      <c r="X359" s="147"/>
    </row>
    <row r="360" spans="2:24" ht="39.950000000000003" customHeight="1">
      <c r="B360" s="264" t="s">
        <v>307</v>
      </c>
      <c r="C360" s="265"/>
      <c r="D360" s="265"/>
      <c r="E360" s="265"/>
      <c r="F360" s="117">
        <v>77.31</v>
      </c>
      <c r="G360" s="119">
        <v>47483</v>
      </c>
      <c r="H360" s="117">
        <f>G360/F360</f>
        <v>614.18962618031298</v>
      </c>
      <c r="I360" s="92"/>
      <c r="J360" s="226">
        <v>224</v>
      </c>
      <c r="K360" s="226">
        <v>226.512</v>
      </c>
      <c r="L360" s="226">
        <v>3.5720000000000001</v>
      </c>
      <c r="M360" s="226">
        <v>0</v>
      </c>
      <c r="N360" s="226">
        <v>170</v>
      </c>
      <c r="O360" s="226">
        <v>0</v>
      </c>
      <c r="P360" s="226">
        <v>61162</v>
      </c>
      <c r="Q360" s="226">
        <v>24648</v>
      </c>
      <c r="R360" s="231">
        <v>68</v>
      </c>
      <c r="S360" s="231">
        <v>5448</v>
      </c>
      <c r="T360" s="231">
        <v>771</v>
      </c>
      <c r="U360" s="226">
        <v>0</v>
      </c>
      <c r="V360" s="147"/>
      <c r="W360" s="147">
        <f t="shared" si="9"/>
        <v>0</v>
      </c>
      <c r="X360" s="147"/>
    </row>
    <row r="361" spans="2:24" ht="30" customHeight="1">
      <c r="B361" s="266"/>
      <c r="C361" s="267"/>
      <c r="D361" s="267"/>
      <c r="E361" s="267"/>
      <c r="F361" s="114">
        <v>1717</v>
      </c>
      <c r="G361" s="115">
        <v>16835</v>
      </c>
      <c r="H361" s="117">
        <f>G361/F361</f>
        <v>9.8048922539312748</v>
      </c>
      <c r="I361" s="92"/>
      <c r="J361" s="227"/>
      <c r="K361" s="227"/>
      <c r="L361" s="227"/>
      <c r="M361" s="227"/>
      <c r="N361" s="227"/>
      <c r="O361" s="227"/>
      <c r="P361" s="227"/>
      <c r="Q361" s="227"/>
      <c r="R361" s="232"/>
      <c r="S361" s="232"/>
      <c r="T361" s="232"/>
      <c r="U361" s="227">
        <v>0</v>
      </c>
      <c r="V361" s="147"/>
      <c r="W361" s="147">
        <f t="shared" si="9"/>
        <v>0</v>
      </c>
      <c r="X361" s="147"/>
    </row>
    <row r="362" spans="2:24" ht="26.25" customHeight="1">
      <c r="B362" s="127" t="s">
        <v>206</v>
      </c>
      <c r="C362" s="124" t="s">
        <v>31</v>
      </c>
      <c r="D362" s="77">
        <v>390944</v>
      </c>
      <c r="E362" s="90">
        <v>2007</v>
      </c>
      <c r="F362" s="79"/>
      <c r="G362" s="79"/>
      <c r="H362" s="79"/>
      <c r="I362" s="79"/>
      <c r="J362" s="79"/>
      <c r="K362" s="79"/>
      <c r="L362" s="79"/>
      <c r="M362" s="79"/>
      <c r="N362" s="79"/>
      <c r="O362" s="79"/>
      <c r="P362" s="13"/>
      <c r="Q362" s="13"/>
      <c r="R362" s="13"/>
      <c r="S362" s="13"/>
      <c r="T362" s="13"/>
      <c r="U362" s="18"/>
      <c r="V362" s="147">
        <v>1</v>
      </c>
      <c r="W362" s="147">
        <f t="shared" si="9"/>
        <v>11000</v>
      </c>
      <c r="X362" s="147"/>
    </row>
    <row r="363" spans="2:24" ht="26.25" customHeight="1">
      <c r="B363" s="127" t="s">
        <v>206</v>
      </c>
      <c r="C363" s="124" t="s">
        <v>30</v>
      </c>
      <c r="D363" s="77">
        <v>3307</v>
      </c>
      <c r="E363" s="90">
        <v>2002</v>
      </c>
      <c r="F363" s="79"/>
      <c r="G363" s="79"/>
      <c r="H363" s="79"/>
      <c r="I363" s="79"/>
      <c r="J363" s="79"/>
      <c r="K363" s="79"/>
      <c r="L363" s="79"/>
      <c r="M363" s="79"/>
      <c r="N363" s="79"/>
      <c r="O363" s="79"/>
      <c r="P363" s="13"/>
      <c r="Q363" s="13"/>
      <c r="R363" s="13"/>
      <c r="S363" s="13"/>
      <c r="T363" s="13"/>
      <c r="U363" s="18"/>
      <c r="V363" s="147">
        <v>1</v>
      </c>
      <c r="W363" s="147">
        <f t="shared" si="9"/>
        <v>11000</v>
      </c>
      <c r="X363" s="147"/>
    </row>
    <row r="364" spans="2:24" ht="26.25" customHeight="1">
      <c r="B364" s="127" t="s">
        <v>204</v>
      </c>
      <c r="C364" s="124" t="s">
        <v>31</v>
      </c>
      <c r="D364" s="77">
        <v>31519</v>
      </c>
      <c r="E364" s="90">
        <v>2006</v>
      </c>
      <c r="F364" s="79"/>
      <c r="G364" s="79"/>
      <c r="H364" s="79"/>
      <c r="I364" s="79"/>
      <c r="J364" s="79"/>
      <c r="K364" s="79"/>
      <c r="L364" s="79"/>
      <c r="M364" s="79"/>
      <c r="N364" s="79"/>
      <c r="O364" s="79"/>
      <c r="P364" s="13"/>
      <c r="Q364" s="13"/>
      <c r="R364" s="13"/>
      <c r="S364" s="13"/>
      <c r="T364" s="13"/>
      <c r="U364" s="18"/>
      <c r="V364" s="147">
        <v>1</v>
      </c>
      <c r="W364" s="147">
        <f t="shared" si="9"/>
        <v>11000</v>
      </c>
      <c r="X364" s="147"/>
    </row>
    <row r="365" spans="2:24" ht="26.25" customHeight="1">
      <c r="B365" s="127" t="s">
        <v>204</v>
      </c>
      <c r="C365" s="124" t="s">
        <v>44</v>
      </c>
      <c r="D365" s="77" t="s">
        <v>49</v>
      </c>
      <c r="E365" s="90">
        <v>2003</v>
      </c>
      <c r="F365" s="79"/>
      <c r="G365" s="79"/>
      <c r="H365" s="79"/>
      <c r="I365" s="79"/>
      <c r="J365" s="79"/>
      <c r="K365" s="79"/>
      <c r="L365" s="79"/>
      <c r="M365" s="79"/>
      <c r="N365" s="79"/>
      <c r="O365" s="79"/>
      <c r="P365" s="13"/>
      <c r="Q365" s="13"/>
      <c r="R365" s="13"/>
      <c r="S365" s="13"/>
      <c r="T365" s="13"/>
      <c r="U365" s="18"/>
      <c r="V365" s="147">
        <v>1</v>
      </c>
      <c r="W365" s="147">
        <f t="shared" si="9"/>
        <v>11000</v>
      </c>
      <c r="X365" s="147"/>
    </row>
    <row r="366" spans="2:24" ht="26.25" customHeight="1">
      <c r="B366" s="127" t="s">
        <v>204</v>
      </c>
      <c r="C366" s="124" t="s">
        <v>210</v>
      </c>
      <c r="D366" s="77"/>
      <c r="E366" s="90">
        <v>2010</v>
      </c>
      <c r="F366" s="79"/>
      <c r="G366" s="79"/>
      <c r="H366" s="79"/>
      <c r="I366" s="79"/>
      <c r="J366" s="79"/>
      <c r="K366" s="79"/>
      <c r="L366" s="79"/>
      <c r="M366" s="79"/>
      <c r="N366" s="79"/>
      <c r="O366" s="79"/>
      <c r="P366" s="13"/>
      <c r="Q366" s="13"/>
      <c r="R366" s="13"/>
      <c r="S366" s="13"/>
      <c r="T366" s="13"/>
      <c r="U366" s="18"/>
      <c r="V366" s="147">
        <v>1</v>
      </c>
      <c r="W366" s="147">
        <f t="shared" si="9"/>
        <v>11000</v>
      </c>
      <c r="X366" s="147"/>
    </row>
    <row r="367" spans="2:24" ht="26.25" customHeight="1">
      <c r="B367" s="127" t="s">
        <v>204</v>
      </c>
      <c r="C367" s="124" t="s">
        <v>210</v>
      </c>
      <c r="D367" s="77"/>
      <c r="E367" s="90">
        <v>2010</v>
      </c>
      <c r="F367" s="79"/>
      <c r="G367" s="79"/>
      <c r="H367" s="79"/>
      <c r="I367" s="79"/>
      <c r="J367" s="79"/>
      <c r="K367" s="79"/>
      <c r="L367" s="79"/>
      <c r="M367" s="79"/>
      <c r="N367" s="79"/>
      <c r="O367" s="79"/>
      <c r="P367" s="13"/>
      <c r="Q367" s="13"/>
      <c r="R367" s="13"/>
      <c r="S367" s="13"/>
      <c r="T367" s="13"/>
      <c r="U367" s="18"/>
      <c r="V367" s="147">
        <v>1</v>
      </c>
      <c r="W367" s="147">
        <f t="shared" si="9"/>
        <v>11000</v>
      </c>
      <c r="X367" s="147"/>
    </row>
    <row r="368" spans="2:24" ht="26.25" customHeight="1">
      <c r="B368" s="127" t="s">
        <v>211</v>
      </c>
      <c r="C368" s="124" t="s">
        <v>30</v>
      </c>
      <c r="D368" s="77">
        <v>32213</v>
      </c>
      <c r="E368" s="90">
        <v>2007</v>
      </c>
      <c r="F368" s="79"/>
      <c r="G368" s="79"/>
      <c r="H368" s="79"/>
      <c r="I368" s="79"/>
      <c r="J368" s="79"/>
      <c r="K368" s="79"/>
      <c r="L368" s="79"/>
      <c r="M368" s="79"/>
      <c r="N368" s="79"/>
      <c r="O368" s="79"/>
      <c r="P368" s="13"/>
      <c r="Q368" s="13"/>
      <c r="R368" s="13"/>
      <c r="S368" s="13"/>
      <c r="T368" s="13"/>
      <c r="U368" s="18"/>
      <c r="V368" s="147">
        <v>1</v>
      </c>
      <c r="W368" s="147">
        <f t="shared" si="9"/>
        <v>11000</v>
      </c>
      <c r="X368" s="147"/>
    </row>
    <row r="369" spans="2:24" ht="26.25" customHeight="1">
      <c r="B369" s="127" t="s">
        <v>207</v>
      </c>
      <c r="C369" s="124" t="s">
        <v>31</v>
      </c>
      <c r="D369" s="77">
        <v>390995</v>
      </c>
      <c r="E369" s="90">
        <v>2014</v>
      </c>
      <c r="F369" s="79"/>
      <c r="G369" s="79"/>
      <c r="H369" s="79"/>
      <c r="I369" s="79"/>
      <c r="J369" s="79"/>
      <c r="K369" s="79"/>
      <c r="L369" s="79"/>
      <c r="M369" s="79"/>
      <c r="N369" s="79"/>
      <c r="O369" s="79"/>
      <c r="P369" s="13"/>
      <c r="Q369" s="13"/>
      <c r="R369" s="13"/>
      <c r="S369" s="13"/>
      <c r="T369" s="13"/>
      <c r="U369" s="18"/>
      <c r="V369" s="147">
        <v>1</v>
      </c>
      <c r="W369" s="147">
        <f t="shared" si="9"/>
        <v>11000</v>
      </c>
      <c r="X369" s="147"/>
    </row>
    <row r="370" spans="2:24" ht="26.25" customHeight="1">
      <c r="B370" s="127" t="s">
        <v>207</v>
      </c>
      <c r="C370" s="124" t="s">
        <v>31</v>
      </c>
      <c r="D370" s="77">
        <v>390995</v>
      </c>
      <c r="E370" s="90">
        <v>2013</v>
      </c>
      <c r="F370" s="79"/>
      <c r="G370" s="79"/>
      <c r="H370" s="79"/>
      <c r="I370" s="79"/>
      <c r="J370" s="79"/>
      <c r="K370" s="79"/>
      <c r="L370" s="79"/>
      <c r="M370" s="79"/>
      <c r="N370" s="79"/>
      <c r="O370" s="79"/>
      <c r="P370" s="13"/>
      <c r="Q370" s="13"/>
      <c r="R370" s="13"/>
      <c r="S370" s="13"/>
      <c r="T370" s="13"/>
      <c r="U370" s="18"/>
      <c r="V370" s="147">
        <v>1</v>
      </c>
      <c r="W370" s="147">
        <f t="shared" si="9"/>
        <v>11000</v>
      </c>
      <c r="X370" s="147"/>
    </row>
    <row r="371" spans="2:24" ht="39.950000000000003" customHeight="1">
      <c r="B371" s="264" t="s">
        <v>308</v>
      </c>
      <c r="C371" s="265"/>
      <c r="D371" s="265"/>
      <c r="E371" s="265"/>
      <c r="F371" s="268">
        <v>2542</v>
      </c>
      <c r="G371" s="282">
        <v>19349</v>
      </c>
      <c r="H371" s="268">
        <f>G371/F371</f>
        <v>7.6117230527143978</v>
      </c>
      <c r="I371" s="92"/>
      <c r="J371" s="226">
        <v>306.39999999999998</v>
      </c>
      <c r="K371" s="226">
        <v>288.45</v>
      </c>
      <c r="L371" s="226">
        <v>0</v>
      </c>
      <c r="M371" s="226">
        <v>14</v>
      </c>
      <c r="N371" s="226">
        <v>436</v>
      </c>
      <c r="O371" s="226">
        <v>0</v>
      </c>
      <c r="P371" s="226">
        <v>6466</v>
      </c>
      <c r="Q371" s="226">
        <v>5869</v>
      </c>
      <c r="R371" s="231">
        <v>45</v>
      </c>
      <c r="S371" s="231">
        <v>4730</v>
      </c>
      <c r="T371" s="231">
        <v>95</v>
      </c>
      <c r="U371" s="226">
        <v>0</v>
      </c>
      <c r="V371" s="147"/>
      <c r="W371" s="147">
        <f t="shared" si="9"/>
        <v>0</v>
      </c>
      <c r="X371" s="147"/>
    </row>
    <row r="372" spans="2:24" ht="15" customHeight="1">
      <c r="B372" s="266"/>
      <c r="C372" s="267"/>
      <c r="D372" s="267"/>
      <c r="E372" s="267"/>
      <c r="F372" s="269"/>
      <c r="G372" s="283"/>
      <c r="H372" s="269"/>
      <c r="I372" s="92"/>
      <c r="J372" s="227"/>
      <c r="K372" s="227"/>
      <c r="L372" s="227"/>
      <c r="M372" s="227"/>
      <c r="N372" s="227"/>
      <c r="O372" s="227"/>
      <c r="P372" s="227"/>
      <c r="Q372" s="227"/>
      <c r="R372" s="232"/>
      <c r="S372" s="232"/>
      <c r="T372" s="232"/>
      <c r="U372" s="227">
        <v>0</v>
      </c>
      <c r="V372" s="147"/>
      <c r="W372" s="147">
        <f t="shared" si="9"/>
        <v>0</v>
      </c>
      <c r="X372" s="147"/>
    </row>
    <row r="373" spans="2:24" ht="27" customHeight="1">
      <c r="B373" s="127" t="s">
        <v>212</v>
      </c>
      <c r="C373" s="124" t="s">
        <v>31</v>
      </c>
      <c r="D373" s="77">
        <v>390944</v>
      </c>
      <c r="E373" s="90">
        <v>2008</v>
      </c>
      <c r="F373" s="79"/>
      <c r="G373" s="79"/>
      <c r="H373" s="79"/>
      <c r="I373" s="79"/>
      <c r="J373" s="79"/>
      <c r="K373" s="79"/>
      <c r="L373" s="79"/>
      <c r="M373" s="79"/>
      <c r="N373" s="79"/>
      <c r="O373" s="79"/>
      <c r="P373" s="13"/>
      <c r="Q373" s="13"/>
      <c r="R373" s="13"/>
      <c r="S373" s="13"/>
      <c r="T373" s="13"/>
      <c r="U373" s="18"/>
      <c r="V373" s="147">
        <v>1</v>
      </c>
      <c r="W373" s="147">
        <f t="shared" si="9"/>
        <v>11000</v>
      </c>
      <c r="X373" s="147"/>
    </row>
    <row r="374" spans="2:24" ht="27" customHeight="1">
      <c r="B374" s="127" t="s">
        <v>24</v>
      </c>
      <c r="C374" s="103" t="s">
        <v>31</v>
      </c>
      <c r="D374" s="103">
        <v>390995</v>
      </c>
      <c r="E374" s="74">
        <v>2015</v>
      </c>
      <c r="F374" s="104"/>
      <c r="G374" s="104"/>
      <c r="H374" s="104"/>
      <c r="I374" s="104"/>
      <c r="J374" s="104"/>
      <c r="K374" s="104"/>
      <c r="L374" s="104"/>
      <c r="M374" s="104"/>
      <c r="N374" s="104"/>
      <c r="O374" s="104"/>
      <c r="P374" s="13"/>
      <c r="Q374" s="13"/>
      <c r="R374" s="13"/>
      <c r="S374" s="13"/>
      <c r="T374" s="13"/>
      <c r="U374" s="18"/>
      <c r="V374" s="147">
        <v>1</v>
      </c>
      <c r="W374" s="147">
        <f t="shared" si="9"/>
        <v>11000</v>
      </c>
      <c r="X374" s="147"/>
    </row>
    <row r="375" spans="2:24" ht="27" customHeight="1">
      <c r="B375" s="127" t="s">
        <v>204</v>
      </c>
      <c r="C375" s="124" t="s">
        <v>33</v>
      </c>
      <c r="D375" s="77">
        <v>2329</v>
      </c>
      <c r="E375" s="90">
        <v>2012</v>
      </c>
      <c r="F375" s="79"/>
      <c r="G375" s="79"/>
      <c r="H375" s="79"/>
      <c r="I375" s="79"/>
      <c r="J375" s="79"/>
      <c r="K375" s="79"/>
      <c r="L375" s="79"/>
      <c r="M375" s="79"/>
      <c r="N375" s="79"/>
      <c r="O375" s="79"/>
      <c r="P375" s="13"/>
      <c r="Q375" s="13"/>
      <c r="R375" s="13"/>
      <c r="S375" s="13"/>
      <c r="T375" s="13"/>
      <c r="U375" s="18"/>
      <c r="V375" s="147">
        <v>1</v>
      </c>
      <c r="W375" s="147">
        <f t="shared" si="9"/>
        <v>11000</v>
      </c>
      <c r="X375" s="147"/>
    </row>
    <row r="376" spans="2:24" ht="27" customHeight="1">
      <c r="B376" s="127" t="s">
        <v>204</v>
      </c>
      <c r="C376" s="124" t="s">
        <v>33</v>
      </c>
      <c r="D376" s="77">
        <v>21101</v>
      </c>
      <c r="E376" s="90">
        <v>2005</v>
      </c>
      <c r="F376" s="79"/>
      <c r="G376" s="79"/>
      <c r="H376" s="79"/>
      <c r="I376" s="79"/>
      <c r="J376" s="79"/>
      <c r="K376" s="79"/>
      <c r="L376" s="79"/>
      <c r="M376" s="79"/>
      <c r="N376" s="79"/>
      <c r="O376" s="79"/>
      <c r="P376" s="13"/>
      <c r="Q376" s="13"/>
      <c r="R376" s="13"/>
      <c r="S376" s="13"/>
      <c r="T376" s="13"/>
      <c r="U376" s="18"/>
      <c r="V376" s="147">
        <v>1</v>
      </c>
      <c r="W376" s="147">
        <f t="shared" si="9"/>
        <v>11000</v>
      </c>
      <c r="X376" s="147"/>
    </row>
    <row r="377" spans="2:24" ht="39.950000000000003" customHeight="1">
      <c r="B377" s="264" t="s">
        <v>309</v>
      </c>
      <c r="C377" s="265"/>
      <c r="D377" s="265"/>
      <c r="E377" s="265"/>
      <c r="F377" s="268">
        <v>1820</v>
      </c>
      <c r="G377" s="282">
        <v>22955</v>
      </c>
      <c r="H377" s="268">
        <f>G377/F377</f>
        <v>12.612637362637363</v>
      </c>
      <c r="I377" s="92"/>
      <c r="J377" s="226">
        <v>481.8</v>
      </c>
      <c r="K377" s="226">
        <v>244.56</v>
      </c>
      <c r="L377" s="226">
        <v>6.1</v>
      </c>
      <c r="M377" s="226">
        <v>0</v>
      </c>
      <c r="N377" s="226">
        <v>703</v>
      </c>
      <c r="O377" s="226">
        <v>0</v>
      </c>
      <c r="P377" s="226">
        <v>13024</v>
      </c>
      <c r="Q377" s="226">
        <v>11662</v>
      </c>
      <c r="R377" s="231">
        <v>72</v>
      </c>
      <c r="S377" s="231">
        <v>7260</v>
      </c>
      <c r="T377" s="231">
        <v>87</v>
      </c>
      <c r="U377" s="226">
        <v>0</v>
      </c>
      <c r="V377" s="147"/>
      <c r="W377" s="147">
        <f t="shared" si="9"/>
        <v>0</v>
      </c>
      <c r="X377" s="147"/>
    </row>
    <row r="378" spans="2:24" ht="23.25" customHeight="1">
      <c r="B378" s="266"/>
      <c r="C378" s="267"/>
      <c r="D378" s="267"/>
      <c r="E378" s="267"/>
      <c r="F378" s="269"/>
      <c r="G378" s="283"/>
      <c r="H378" s="269"/>
      <c r="I378" s="92"/>
      <c r="J378" s="227"/>
      <c r="K378" s="227"/>
      <c r="L378" s="227"/>
      <c r="M378" s="227"/>
      <c r="N378" s="227"/>
      <c r="O378" s="227"/>
      <c r="P378" s="227"/>
      <c r="Q378" s="227"/>
      <c r="R378" s="232"/>
      <c r="S378" s="232"/>
      <c r="T378" s="232"/>
      <c r="U378" s="227">
        <v>0</v>
      </c>
      <c r="V378" s="147"/>
      <c r="W378" s="147">
        <f t="shared" si="9"/>
        <v>0</v>
      </c>
      <c r="X378" s="147"/>
    </row>
    <row r="379" spans="2:24" ht="27" customHeight="1">
      <c r="B379" s="127" t="s">
        <v>206</v>
      </c>
      <c r="C379" s="124" t="s">
        <v>31</v>
      </c>
      <c r="D379" s="77">
        <v>330365</v>
      </c>
      <c r="E379" s="90">
        <v>2011</v>
      </c>
      <c r="F379" s="79"/>
      <c r="G379" s="79"/>
      <c r="H379" s="79"/>
      <c r="I379" s="79"/>
      <c r="J379" s="79"/>
      <c r="K379" s="79"/>
      <c r="L379" s="79"/>
      <c r="M379" s="79"/>
      <c r="N379" s="79"/>
      <c r="O379" s="79"/>
      <c r="P379" s="13"/>
      <c r="Q379" s="13"/>
      <c r="R379" s="13"/>
      <c r="S379" s="13"/>
      <c r="T379" s="13"/>
      <c r="U379" s="18"/>
      <c r="V379" s="147">
        <v>1</v>
      </c>
      <c r="W379" s="147">
        <f t="shared" si="9"/>
        <v>11000</v>
      </c>
      <c r="X379" s="147"/>
    </row>
    <row r="380" spans="2:24" ht="27" customHeight="1">
      <c r="B380" s="127" t="s">
        <v>212</v>
      </c>
      <c r="C380" s="124" t="s">
        <v>31</v>
      </c>
      <c r="D380" s="77">
        <v>390992</v>
      </c>
      <c r="E380" s="90">
        <v>2003</v>
      </c>
      <c r="F380" s="79"/>
      <c r="G380" s="79"/>
      <c r="H380" s="79"/>
      <c r="I380" s="79"/>
      <c r="J380" s="79"/>
      <c r="K380" s="79"/>
      <c r="L380" s="79"/>
      <c r="M380" s="79"/>
      <c r="N380" s="79"/>
      <c r="O380" s="79"/>
      <c r="P380" s="13"/>
      <c r="Q380" s="13"/>
      <c r="R380" s="13"/>
      <c r="S380" s="13"/>
      <c r="T380" s="13"/>
      <c r="U380" s="18"/>
      <c r="V380" s="147">
        <v>1</v>
      </c>
      <c r="W380" s="147">
        <f t="shared" si="9"/>
        <v>11000</v>
      </c>
      <c r="X380" s="147"/>
    </row>
    <row r="381" spans="2:24" ht="27" customHeight="1">
      <c r="B381" s="127" t="s">
        <v>212</v>
      </c>
      <c r="C381" s="124" t="s">
        <v>31</v>
      </c>
      <c r="D381" s="77">
        <v>390995</v>
      </c>
      <c r="E381" s="90">
        <v>2010</v>
      </c>
      <c r="F381" s="79"/>
      <c r="G381" s="79"/>
      <c r="H381" s="79"/>
      <c r="I381" s="79"/>
      <c r="J381" s="79"/>
      <c r="K381" s="79"/>
      <c r="L381" s="79"/>
      <c r="M381" s="79"/>
      <c r="N381" s="79"/>
      <c r="O381" s="79"/>
      <c r="P381" s="13"/>
      <c r="Q381" s="13"/>
      <c r="R381" s="13"/>
      <c r="S381" s="13"/>
      <c r="T381" s="13"/>
      <c r="U381" s="18"/>
      <c r="V381" s="147">
        <v>1</v>
      </c>
      <c r="W381" s="147">
        <f t="shared" si="9"/>
        <v>11000</v>
      </c>
      <c r="X381" s="147"/>
    </row>
    <row r="382" spans="2:24" ht="27" customHeight="1">
      <c r="B382" s="127" t="s">
        <v>204</v>
      </c>
      <c r="C382" s="124" t="s">
        <v>213</v>
      </c>
      <c r="D382" s="77"/>
      <c r="E382" s="90">
        <v>2010</v>
      </c>
      <c r="F382" s="79"/>
      <c r="G382" s="79"/>
      <c r="H382" s="79"/>
      <c r="I382" s="79"/>
      <c r="J382" s="79"/>
      <c r="K382" s="79"/>
      <c r="L382" s="79"/>
      <c r="M382" s="79"/>
      <c r="N382" s="79"/>
      <c r="O382" s="79"/>
      <c r="P382" s="13"/>
      <c r="Q382" s="13"/>
      <c r="R382" s="13"/>
      <c r="S382" s="13"/>
      <c r="T382" s="13"/>
      <c r="U382" s="18"/>
      <c r="V382" s="147">
        <v>1</v>
      </c>
      <c r="W382" s="147">
        <f t="shared" si="9"/>
        <v>11000</v>
      </c>
      <c r="X382" s="147"/>
    </row>
    <row r="383" spans="2:24" ht="39.950000000000003" customHeight="1">
      <c r="B383" s="264" t="s">
        <v>310</v>
      </c>
      <c r="C383" s="265"/>
      <c r="D383" s="265"/>
      <c r="E383" s="265"/>
      <c r="F383" s="268">
        <v>1376</v>
      </c>
      <c r="G383" s="282">
        <v>23598</v>
      </c>
      <c r="H383" s="268">
        <f>G383/F383</f>
        <v>17.149709302325583</v>
      </c>
      <c r="I383" s="92"/>
      <c r="J383" s="226">
        <v>1195</v>
      </c>
      <c r="K383" s="226">
        <v>136</v>
      </c>
      <c r="L383" s="226">
        <v>0</v>
      </c>
      <c r="M383" s="226">
        <v>0</v>
      </c>
      <c r="N383" s="226">
        <v>378</v>
      </c>
      <c r="O383" s="226">
        <v>0</v>
      </c>
      <c r="P383" s="226">
        <v>12028</v>
      </c>
      <c r="Q383" s="226">
        <v>11027</v>
      </c>
      <c r="R383" s="231">
        <v>59</v>
      </c>
      <c r="S383" s="231">
        <v>3987</v>
      </c>
      <c r="T383" s="231">
        <v>77</v>
      </c>
      <c r="U383" s="226">
        <v>0</v>
      </c>
      <c r="V383" s="147"/>
      <c r="W383" s="147">
        <f t="shared" si="9"/>
        <v>0</v>
      </c>
      <c r="X383" s="147"/>
    </row>
    <row r="384" spans="2:24" ht="21" customHeight="1">
      <c r="B384" s="266"/>
      <c r="C384" s="267"/>
      <c r="D384" s="267"/>
      <c r="E384" s="267"/>
      <c r="F384" s="269"/>
      <c r="G384" s="283"/>
      <c r="H384" s="269"/>
      <c r="I384" s="92"/>
      <c r="J384" s="227"/>
      <c r="K384" s="227"/>
      <c r="L384" s="227"/>
      <c r="M384" s="227"/>
      <c r="N384" s="227"/>
      <c r="O384" s="227"/>
      <c r="P384" s="227"/>
      <c r="Q384" s="227"/>
      <c r="R384" s="232"/>
      <c r="S384" s="232"/>
      <c r="T384" s="232"/>
      <c r="U384" s="227">
        <v>0</v>
      </c>
      <c r="V384" s="147"/>
      <c r="W384" s="147">
        <f t="shared" si="9"/>
        <v>0</v>
      </c>
      <c r="X384" s="147"/>
    </row>
    <row r="385" spans="2:24" ht="30" customHeight="1">
      <c r="B385" s="127" t="s">
        <v>212</v>
      </c>
      <c r="C385" s="124" t="s">
        <v>31</v>
      </c>
      <c r="D385" s="77">
        <v>390944</v>
      </c>
      <c r="E385" s="90">
        <v>2008</v>
      </c>
      <c r="F385" s="79"/>
      <c r="G385" s="79"/>
      <c r="H385" s="79"/>
      <c r="I385" s="79"/>
      <c r="J385" s="79"/>
      <c r="K385" s="79"/>
      <c r="L385" s="79"/>
      <c r="M385" s="79"/>
      <c r="N385" s="79"/>
      <c r="O385" s="79"/>
      <c r="P385" s="13"/>
      <c r="Q385" s="13"/>
      <c r="R385" s="13"/>
      <c r="S385" s="13"/>
      <c r="T385" s="13"/>
      <c r="U385" s="18"/>
      <c r="V385" s="147">
        <v>1</v>
      </c>
      <c r="W385" s="147">
        <f t="shared" si="9"/>
        <v>11000</v>
      </c>
      <c r="X385" s="147"/>
    </row>
    <row r="386" spans="2:24" ht="30" customHeight="1">
      <c r="B386" s="127" t="s">
        <v>212</v>
      </c>
      <c r="C386" s="124" t="s">
        <v>31</v>
      </c>
      <c r="D386" s="77">
        <v>39099</v>
      </c>
      <c r="E386" s="90">
        <v>2004</v>
      </c>
      <c r="F386" s="79"/>
      <c r="G386" s="79"/>
      <c r="H386" s="79"/>
      <c r="I386" s="79"/>
      <c r="J386" s="79"/>
      <c r="K386" s="79"/>
      <c r="L386" s="79"/>
      <c r="M386" s="79"/>
      <c r="N386" s="79"/>
      <c r="O386" s="79"/>
      <c r="P386" s="13"/>
      <c r="Q386" s="13"/>
      <c r="R386" s="13"/>
      <c r="S386" s="13"/>
      <c r="T386" s="13"/>
      <c r="U386" s="18"/>
      <c r="V386" s="147">
        <v>1</v>
      </c>
      <c r="W386" s="147">
        <f t="shared" si="9"/>
        <v>11000</v>
      </c>
      <c r="X386" s="147"/>
    </row>
    <row r="387" spans="2:24" ht="30" customHeight="1">
      <c r="B387" s="127" t="s">
        <v>204</v>
      </c>
      <c r="C387" s="124" t="s">
        <v>33</v>
      </c>
      <c r="D387" s="77">
        <v>2329</v>
      </c>
      <c r="E387" s="90">
        <v>2012</v>
      </c>
      <c r="F387" s="79"/>
      <c r="G387" s="79"/>
      <c r="H387" s="79"/>
      <c r="I387" s="79"/>
      <c r="J387" s="79"/>
      <c r="K387" s="79"/>
      <c r="L387" s="79"/>
      <c r="M387" s="79"/>
      <c r="N387" s="79"/>
      <c r="O387" s="79"/>
      <c r="P387" s="13"/>
      <c r="Q387" s="13"/>
      <c r="R387" s="13"/>
      <c r="S387" s="13"/>
      <c r="T387" s="13"/>
      <c r="U387" s="18"/>
      <c r="V387" s="147">
        <v>1</v>
      </c>
      <c r="W387" s="147">
        <f t="shared" si="9"/>
        <v>11000</v>
      </c>
      <c r="X387" s="147"/>
    </row>
    <row r="388" spans="2:24" ht="30" customHeight="1">
      <c r="B388" s="127" t="s">
        <v>204</v>
      </c>
      <c r="C388" s="124" t="s">
        <v>33</v>
      </c>
      <c r="D388" s="77">
        <v>211440</v>
      </c>
      <c r="E388" s="90">
        <v>2009</v>
      </c>
      <c r="F388" s="79"/>
      <c r="G388" s="79"/>
      <c r="H388" s="79"/>
      <c r="I388" s="79"/>
      <c r="J388" s="79"/>
      <c r="K388" s="79"/>
      <c r="L388" s="79"/>
      <c r="M388" s="79"/>
      <c r="N388" s="79"/>
      <c r="O388" s="79"/>
      <c r="P388" s="13"/>
      <c r="Q388" s="13"/>
      <c r="R388" s="13"/>
      <c r="S388" s="13"/>
      <c r="T388" s="13"/>
      <c r="U388" s="18"/>
      <c r="V388" s="147">
        <v>1</v>
      </c>
      <c r="W388" s="147">
        <f t="shared" si="9"/>
        <v>11000</v>
      </c>
      <c r="X388" s="147"/>
    </row>
    <row r="389" spans="2:24" ht="39.950000000000003" customHeight="1">
      <c r="B389" s="264" t="s">
        <v>311</v>
      </c>
      <c r="C389" s="265"/>
      <c r="D389" s="265"/>
      <c r="E389" s="265"/>
      <c r="F389" s="268">
        <v>1980.53</v>
      </c>
      <c r="G389" s="282">
        <v>32776</v>
      </c>
      <c r="H389" s="268">
        <f>G389/F389</f>
        <v>16.549105542455809</v>
      </c>
      <c r="I389" s="92"/>
      <c r="J389" s="226">
        <v>124</v>
      </c>
      <c r="K389" s="226">
        <v>222.06100000000001</v>
      </c>
      <c r="L389" s="226">
        <v>6.3</v>
      </c>
      <c r="M389" s="226">
        <v>0</v>
      </c>
      <c r="N389" s="226">
        <v>160</v>
      </c>
      <c r="O389" s="226">
        <v>0</v>
      </c>
      <c r="P389" s="226">
        <v>16340</v>
      </c>
      <c r="Q389" s="226">
        <v>11963</v>
      </c>
      <c r="R389" s="231">
        <v>71</v>
      </c>
      <c r="S389" s="231">
        <v>4115</v>
      </c>
      <c r="T389" s="231">
        <v>148</v>
      </c>
      <c r="U389" s="226">
        <v>0</v>
      </c>
      <c r="V389" s="147"/>
      <c r="W389" s="147">
        <f t="shared" si="9"/>
        <v>0</v>
      </c>
      <c r="X389" s="147"/>
    </row>
    <row r="390" spans="2:24" ht="18.75" customHeight="1">
      <c r="B390" s="266"/>
      <c r="C390" s="267"/>
      <c r="D390" s="267"/>
      <c r="E390" s="267"/>
      <c r="F390" s="269"/>
      <c r="G390" s="283"/>
      <c r="H390" s="269"/>
      <c r="I390" s="92"/>
      <c r="J390" s="227"/>
      <c r="K390" s="227"/>
      <c r="L390" s="227"/>
      <c r="M390" s="227"/>
      <c r="N390" s="227"/>
      <c r="O390" s="227"/>
      <c r="P390" s="227"/>
      <c r="Q390" s="227"/>
      <c r="R390" s="232"/>
      <c r="S390" s="232"/>
      <c r="T390" s="232"/>
      <c r="U390" s="227">
        <v>0</v>
      </c>
      <c r="V390" s="147"/>
      <c r="W390" s="147">
        <f t="shared" si="9"/>
        <v>0</v>
      </c>
      <c r="X390" s="147"/>
    </row>
    <row r="391" spans="2:24" ht="30" customHeight="1">
      <c r="B391" s="127" t="s">
        <v>206</v>
      </c>
      <c r="C391" s="124" t="s">
        <v>31</v>
      </c>
      <c r="D391" s="77">
        <v>390995</v>
      </c>
      <c r="E391" s="90">
        <v>2013</v>
      </c>
      <c r="F391" s="79"/>
      <c r="G391" s="79"/>
      <c r="H391" s="79"/>
      <c r="I391" s="79"/>
      <c r="J391" s="79"/>
      <c r="K391" s="79"/>
      <c r="L391" s="79"/>
      <c r="M391" s="79"/>
      <c r="N391" s="79"/>
      <c r="O391" s="79"/>
      <c r="P391" s="13"/>
      <c r="Q391" s="13"/>
      <c r="R391" s="13"/>
      <c r="S391" s="13"/>
      <c r="T391" s="13"/>
      <c r="U391" s="18"/>
      <c r="V391" s="147">
        <v>1</v>
      </c>
      <c r="W391" s="147">
        <f t="shared" si="9"/>
        <v>11000</v>
      </c>
      <c r="X391" s="147"/>
    </row>
    <row r="392" spans="2:24" ht="30" customHeight="1">
      <c r="B392" s="127" t="s">
        <v>212</v>
      </c>
      <c r="C392" s="124" t="s">
        <v>31</v>
      </c>
      <c r="D392" s="77">
        <v>39099</v>
      </c>
      <c r="E392" s="90">
        <v>2005</v>
      </c>
      <c r="F392" s="79"/>
      <c r="G392" s="79"/>
      <c r="H392" s="79"/>
      <c r="I392" s="79"/>
      <c r="J392" s="79"/>
      <c r="K392" s="79"/>
      <c r="L392" s="79"/>
      <c r="M392" s="79"/>
      <c r="N392" s="79"/>
      <c r="O392" s="79"/>
      <c r="P392" s="13"/>
      <c r="Q392" s="13"/>
      <c r="R392" s="13"/>
      <c r="S392" s="13"/>
      <c r="T392" s="13"/>
      <c r="U392" s="18"/>
      <c r="V392" s="147">
        <v>1</v>
      </c>
      <c r="W392" s="147">
        <f t="shared" si="9"/>
        <v>11000</v>
      </c>
      <c r="X392" s="147"/>
    </row>
    <row r="393" spans="2:24" ht="30" customHeight="1">
      <c r="B393" s="127" t="s">
        <v>212</v>
      </c>
      <c r="C393" s="124" t="s">
        <v>31</v>
      </c>
      <c r="D393" s="77">
        <v>390994</v>
      </c>
      <c r="E393" s="90">
        <v>2007</v>
      </c>
      <c r="F393" s="79"/>
      <c r="G393" s="79"/>
      <c r="H393" s="79"/>
      <c r="I393" s="79"/>
      <c r="J393" s="79"/>
      <c r="K393" s="79"/>
      <c r="L393" s="79"/>
      <c r="M393" s="79"/>
      <c r="N393" s="79"/>
      <c r="O393" s="79"/>
      <c r="P393" s="13"/>
      <c r="Q393" s="13"/>
      <c r="R393" s="13"/>
      <c r="S393" s="13"/>
      <c r="T393" s="13"/>
      <c r="U393" s="18"/>
      <c r="V393" s="147">
        <v>1</v>
      </c>
      <c r="W393" s="147">
        <f t="shared" si="9"/>
        <v>11000</v>
      </c>
      <c r="X393" s="147"/>
    </row>
    <row r="394" spans="2:24" ht="30" customHeight="1">
      <c r="B394" s="127" t="s">
        <v>204</v>
      </c>
      <c r="C394" s="124" t="s">
        <v>213</v>
      </c>
      <c r="D394" s="77"/>
      <c r="E394" s="90">
        <v>2007</v>
      </c>
      <c r="F394" s="79"/>
      <c r="G394" s="79"/>
      <c r="H394" s="79"/>
      <c r="I394" s="79"/>
      <c r="J394" s="79"/>
      <c r="K394" s="79"/>
      <c r="L394" s="79"/>
      <c r="M394" s="79"/>
      <c r="N394" s="79"/>
      <c r="O394" s="79"/>
      <c r="P394" s="13"/>
      <c r="Q394" s="13"/>
      <c r="R394" s="13"/>
      <c r="S394" s="13"/>
      <c r="T394" s="13"/>
      <c r="U394" s="18"/>
      <c r="V394" s="147">
        <v>1</v>
      </c>
      <c r="W394" s="147">
        <f t="shared" si="9"/>
        <v>11000</v>
      </c>
      <c r="X394" s="147"/>
    </row>
    <row r="395" spans="2:24" ht="39.950000000000003" customHeight="1">
      <c r="B395" s="264" t="s">
        <v>312</v>
      </c>
      <c r="C395" s="265"/>
      <c r="D395" s="265"/>
      <c r="E395" s="265"/>
      <c r="F395" s="117">
        <v>24.89</v>
      </c>
      <c r="G395" s="119">
        <v>31353</v>
      </c>
      <c r="H395" s="117">
        <f>G395/F395</f>
        <v>1259.6625150662917</v>
      </c>
      <c r="I395" s="92"/>
      <c r="J395" s="226">
        <v>345</v>
      </c>
      <c r="K395" s="226">
        <v>219</v>
      </c>
      <c r="L395" s="226">
        <v>1</v>
      </c>
      <c r="M395" s="226">
        <v>0</v>
      </c>
      <c r="N395" s="226">
        <v>266</v>
      </c>
      <c r="O395" s="226">
        <v>0</v>
      </c>
      <c r="P395" s="226">
        <v>13312</v>
      </c>
      <c r="Q395" s="226">
        <v>7996</v>
      </c>
      <c r="R395" s="231">
        <v>45</v>
      </c>
      <c r="S395" s="231">
        <v>5747</v>
      </c>
      <c r="T395" s="231">
        <v>451</v>
      </c>
      <c r="U395" s="226">
        <v>0</v>
      </c>
      <c r="V395" s="147"/>
      <c r="W395" s="147">
        <f t="shared" si="9"/>
        <v>0</v>
      </c>
      <c r="X395" s="147"/>
    </row>
    <row r="396" spans="2:24" ht="13.5" customHeight="1">
      <c r="B396" s="266"/>
      <c r="C396" s="267"/>
      <c r="D396" s="267"/>
      <c r="E396" s="267"/>
      <c r="F396" s="114">
        <v>1671</v>
      </c>
      <c r="G396" s="115">
        <v>31199</v>
      </c>
      <c r="H396" s="117">
        <f>G396/F396</f>
        <v>18.670855774985039</v>
      </c>
      <c r="I396" s="92"/>
      <c r="J396" s="227"/>
      <c r="K396" s="227"/>
      <c r="L396" s="227"/>
      <c r="M396" s="227"/>
      <c r="N396" s="227"/>
      <c r="O396" s="227"/>
      <c r="P396" s="227"/>
      <c r="Q396" s="227"/>
      <c r="R396" s="232"/>
      <c r="S396" s="232"/>
      <c r="T396" s="232"/>
      <c r="U396" s="227">
        <v>0</v>
      </c>
      <c r="V396" s="147"/>
      <c r="W396" s="147">
        <f t="shared" si="9"/>
        <v>0</v>
      </c>
      <c r="X396" s="147"/>
    </row>
    <row r="397" spans="2:24" ht="28.5" customHeight="1">
      <c r="B397" s="127" t="s">
        <v>212</v>
      </c>
      <c r="C397" s="124" t="s">
        <v>31</v>
      </c>
      <c r="D397" s="77">
        <v>3962</v>
      </c>
      <c r="E397" s="90">
        <v>2006</v>
      </c>
      <c r="F397" s="79"/>
      <c r="G397" s="79"/>
      <c r="H397" s="79"/>
      <c r="I397" s="79"/>
      <c r="J397" s="79"/>
      <c r="K397" s="79"/>
      <c r="L397" s="79"/>
      <c r="M397" s="79"/>
      <c r="N397" s="79"/>
      <c r="O397" s="79"/>
      <c r="P397" s="13"/>
      <c r="Q397" s="13"/>
      <c r="R397" s="13"/>
      <c r="S397" s="13"/>
      <c r="T397" s="13"/>
      <c r="U397" s="18"/>
      <c r="V397" s="147">
        <v>1</v>
      </c>
      <c r="W397" s="147">
        <f t="shared" ref="W397:W460" si="11">V397*11000</f>
        <v>11000</v>
      </c>
      <c r="X397" s="147"/>
    </row>
    <row r="398" spans="2:24" ht="28.5" customHeight="1">
      <c r="B398" s="127" t="s">
        <v>212</v>
      </c>
      <c r="C398" s="124" t="s">
        <v>31</v>
      </c>
      <c r="D398" s="77">
        <v>390945</v>
      </c>
      <c r="E398" s="90">
        <v>2009</v>
      </c>
      <c r="F398" s="79"/>
      <c r="G398" s="79"/>
      <c r="H398" s="79"/>
      <c r="I398" s="79"/>
      <c r="J398" s="79"/>
      <c r="K398" s="79"/>
      <c r="L398" s="79"/>
      <c r="M398" s="79"/>
      <c r="N398" s="79"/>
      <c r="O398" s="79"/>
      <c r="P398" s="13"/>
      <c r="Q398" s="13"/>
      <c r="R398" s="13"/>
      <c r="S398" s="13"/>
      <c r="T398" s="13"/>
      <c r="U398" s="18"/>
      <c r="V398" s="147">
        <v>1</v>
      </c>
      <c r="W398" s="147">
        <f t="shared" si="11"/>
        <v>11000</v>
      </c>
      <c r="X398" s="147"/>
    </row>
    <row r="399" spans="2:24" ht="28.5" customHeight="1">
      <c r="B399" s="127" t="s">
        <v>204</v>
      </c>
      <c r="C399" s="124" t="s">
        <v>33</v>
      </c>
      <c r="D399" s="77">
        <v>21043</v>
      </c>
      <c r="E399" s="90">
        <v>2004</v>
      </c>
      <c r="F399" s="79"/>
      <c r="G399" s="79"/>
      <c r="H399" s="79"/>
      <c r="I399" s="79"/>
      <c r="J399" s="79"/>
      <c r="K399" s="79"/>
      <c r="L399" s="79"/>
      <c r="M399" s="79"/>
      <c r="N399" s="79"/>
      <c r="O399" s="79"/>
      <c r="P399" s="13"/>
      <c r="Q399" s="13"/>
      <c r="R399" s="13"/>
      <c r="S399" s="13"/>
      <c r="T399" s="13"/>
      <c r="U399" s="18"/>
      <c r="V399" s="147">
        <v>1</v>
      </c>
      <c r="W399" s="147">
        <f t="shared" si="11"/>
        <v>11000</v>
      </c>
      <c r="X399" s="147"/>
    </row>
    <row r="400" spans="2:24" ht="28.5" customHeight="1">
      <c r="B400" s="127" t="s">
        <v>204</v>
      </c>
      <c r="C400" s="124" t="s">
        <v>214</v>
      </c>
      <c r="D400" s="77"/>
      <c r="E400" s="90">
        <v>2010</v>
      </c>
      <c r="F400" s="79"/>
      <c r="G400" s="79"/>
      <c r="H400" s="79"/>
      <c r="I400" s="79"/>
      <c r="J400" s="79"/>
      <c r="K400" s="79"/>
      <c r="L400" s="79"/>
      <c r="M400" s="79"/>
      <c r="N400" s="79"/>
      <c r="O400" s="79"/>
      <c r="P400" s="13"/>
      <c r="Q400" s="13"/>
      <c r="R400" s="13"/>
      <c r="S400" s="13"/>
      <c r="T400" s="13"/>
      <c r="U400" s="18"/>
      <c r="V400" s="147">
        <v>1</v>
      </c>
      <c r="W400" s="147">
        <f t="shared" si="11"/>
        <v>11000</v>
      </c>
      <c r="X400" s="147"/>
    </row>
    <row r="401" spans="2:24" ht="28.5" customHeight="1">
      <c r="B401" s="127" t="s">
        <v>215</v>
      </c>
      <c r="C401" s="124" t="s">
        <v>30</v>
      </c>
      <c r="D401" s="77">
        <v>3507</v>
      </c>
      <c r="E401" s="90">
        <v>2000</v>
      </c>
      <c r="F401" s="79"/>
      <c r="G401" s="79"/>
      <c r="H401" s="79"/>
      <c r="I401" s="79"/>
      <c r="J401" s="79"/>
      <c r="K401" s="79"/>
      <c r="L401" s="79"/>
      <c r="M401" s="79"/>
      <c r="N401" s="79"/>
      <c r="O401" s="79"/>
      <c r="P401" s="13"/>
      <c r="Q401" s="13"/>
      <c r="R401" s="13"/>
      <c r="S401" s="13"/>
      <c r="T401" s="13"/>
      <c r="U401" s="18"/>
      <c r="V401" s="147">
        <v>1</v>
      </c>
      <c r="W401" s="147">
        <f t="shared" si="11"/>
        <v>11000</v>
      </c>
      <c r="X401" s="147"/>
    </row>
    <row r="402" spans="2:24" ht="28.5" customHeight="1">
      <c r="B402" s="127" t="s">
        <v>207</v>
      </c>
      <c r="C402" s="124" t="s">
        <v>30</v>
      </c>
      <c r="D402" s="77">
        <v>2705</v>
      </c>
      <c r="E402" s="90">
        <v>2007</v>
      </c>
      <c r="F402" s="79"/>
      <c r="G402" s="79"/>
      <c r="H402" s="79"/>
      <c r="I402" s="79"/>
      <c r="J402" s="79"/>
      <c r="K402" s="79"/>
      <c r="L402" s="79"/>
      <c r="M402" s="79"/>
      <c r="N402" s="79"/>
      <c r="O402" s="79"/>
      <c r="P402" s="13"/>
      <c r="Q402" s="13"/>
      <c r="R402" s="13"/>
      <c r="S402" s="13"/>
      <c r="T402" s="13"/>
      <c r="U402" s="18"/>
      <c r="V402" s="147">
        <v>1</v>
      </c>
      <c r="W402" s="147">
        <f t="shared" si="11"/>
        <v>11000</v>
      </c>
      <c r="X402" s="147"/>
    </row>
    <row r="403" spans="2:24" ht="39.950000000000003" customHeight="1">
      <c r="B403" s="264" t="s">
        <v>313</v>
      </c>
      <c r="C403" s="265"/>
      <c r="D403" s="265"/>
      <c r="E403" s="265"/>
      <c r="F403" s="268">
        <v>1564</v>
      </c>
      <c r="G403" s="282">
        <v>24404</v>
      </c>
      <c r="H403" s="268">
        <f>G403/F403</f>
        <v>15.603580562659847</v>
      </c>
      <c r="I403" s="92"/>
      <c r="J403" s="226">
        <v>415</v>
      </c>
      <c r="K403" s="226">
        <v>159.43</v>
      </c>
      <c r="L403" s="226">
        <v>6</v>
      </c>
      <c r="M403" s="226">
        <v>2</v>
      </c>
      <c r="N403" s="226">
        <v>322</v>
      </c>
      <c r="O403" s="226">
        <v>0</v>
      </c>
      <c r="P403" s="226">
        <v>12536</v>
      </c>
      <c r="Q403" s="226">
        <v>12281</v>
      </c>
      <c r="R403" s="231">
        <v>40</v>
      </c>
      <c r="S403" s="231">
        <v>2522</v>
      </c>
      <c r="T403" s="231">
        <v>150</v>
      </c>
      <c r="U403" s="226">
        <v>0</v>
      </c>
      <c r="V403" s="147"/>
      <c r="W403" s="147">
        <f t="shared" si="11"/>
        <v>0</v>
      </c>
      <c r="X403" s="147"/>
    </row>
    <row r="404" spans="2:24" ht="8.25" customHeight="1">
      <c r="B404" s="266"/>
      <c r="C404" s="267"/>
      <c r="D404" s="267"/>
      <c r="E404" s="267"/>
      <c r="F404" s="269"/>
      <c r="G404" s="283"/>
      <c r="H404" s="269"/>
      <c r="I404" s="92"/>
      <c r="J404" s="227"/>
      <c r="K404" s="227"/>
      <c r="L404" s="227"/>
      <c r="M404" s="227"/>
      <c r="N404" s="227"/>
      <c r="O404" s="227"/>
      <c r="P404" s="227"/>
      <c r="Q404" s="227"/>
      <c r="R404" s="232"/>
      <c r="S404" s="232"/>
      <c r="T404" s="232"/>
      <c r="U404" s="227">
        <v>0</v>
      </c>
      <c r="V404" s="147"/>
      <c r="W404" s="147">
        <f t="shared" si="11"/>
        <v>0</v>
      </c>
      <c r="X404" s="147"/>
    </row>
    <row r="405" spans="2:24" ht="23.25" customHeight="1">
      <c r="B405" s="127" t="s">
        <v>206</v>
      </c>
      <c r="C405" s="124" t="s">
        <v>30</v>
      </c>
      <c r="D405" s="77">
        <v>3307</v>
      </c>
      <c r="E405" s="90">
        <v>1993</v>
      </c>
      <c r="F405" s="79"/>
      <c r="G405" s="79"/>
      <c r="H405" s="79"/>
      <c r="I405" s="79"/>
      <c r="J405" s="79"/>
      <c r="K405" s="79"/>
      <c r="L405" s="79"/>
      <c r="M405" s="79"/>
      <c r="N405" s="79"/>
      <c r="O405" s="79"/>
      <c r="P405" s="13"/>
      <c r="Q405" s="13"/>
      <c r="R405" s="13"/>
      <c r="S405" s="13"/>
      <c r="T405" s="13"/>
      <c r="U405" s="18"/>
      <c r="V405" s="147">
        <v>1</v>
      </c>
      <c r="W405" s="147">
        <f t="shared" si="11"/>
        <v>11000</v>
      </c>
      <c r="X405" s="147"/>
    </row>
    <row r="406" spans="2:24" ht="23.25" customHeight="1">
      <c r="B406" s="127" t="s">
        <v>212</v>
      </c>
      <c r="C406" s="124" t="s">
        <v>216</v>
      </c>
      <c r="D406" s="77">
        <v>3909</v>
      </c>
      <c r="E406" s="90">
        <v>2004</v>
      </c>
      <c r="F406" s="79"/>
      <c r="G406" s="79"/>
      <c r="H406" s="79"/>
      <c r="I406" s="79"/>
      <c r="J406" s="79"/>
      <c r="K406" s="79"/>
      <c r="L406" s="79"/>
      <c r="M406" s="79"/>
      <c r="N406" s="79"/>
      <c r="O406" s="79"/>
      <c r="P406" s="13"/>
      <c r="Q406" s="13"/>
      <c r="R406" s="13"/>
      <c r="S406" s="13"/>
      <c r="T406" s="13"/>
      <c r="U406" s="18"/>
      <c r="V406" s="147">
        <v>1</v>
      </c>
      <c r="W406" s="147">
        <f t="shared" si="11"/>
        <v>11000</v>
      </c>
      <c r="X406" s="147"/>
    </row>
    <row r="407" spans="2:24" ht="23.25" customHeight="1">
      <c r="B407" s="127" t="s">
        <v>212</v>
      </c>
      <c r="C407" s="124" t="s">
        <v>217</v>
      </c>
      <c r="D407" s="77">
        <v>390994</v>
      </c>
      <c r="E407" s="90">
        <v>2007</v>
      </c>
      <c r="F407" s="79"/>
      <c r="G407" s="79"/>
      <c r="H407" s="79"/>
      <c r="I407" s="79"/>
      <c r="J407" s="79"/>
      <c r="K407" s="79"/>
      <c r="L407" s="79"/>
      <c r="M407" s="79"/>
      <c r="N407" s="79"/>
      <c r="O407" s="79"/>
      <c r="P407" s="13"/>
      <c r="Q407" s="13"/>
      <c r="R407" s="13"/>
      <c r="S407" s="13"/>
      <c r="T407" s="13"/>
      <c r="U407" s="18"/>
      <c r="V407" s="147">
        <v>1</v>
      </c>
      <c r="W407" s="147">
        <f t="shared" si="11"/>
        <v>11000</v>
      </c>
      <c r="X407" s="147"/>
    </row>
    <row r="408" spans="2:24" ht="23.25" customHeight="1">
      <c r="B408" s="127" t="s">
        <v>212</v>
      </c>
      <c r="C408" s="124" t="s">
        <v>218</v>
      </c>
      <c r="D408" s="77">
        <v>390944</v>
      </c>
      <c r="E408" s="90">
        <v>2007</v>
      </c>
      <c r="F408" s="79"/>
      <c r="G408" s="79"/>
      <c r="H408" s="79"/>
      <c r="I408" s="79"/>
      <c r="J408" s="79"/>
      <c r="K408" s="79"/>
      <c r="L408" s="79"/>
      <c r="M408" s="79"/>
      <c r="N408" s="79"/>
      <c r="O408" s="79"/>
      <c r="P408" s="13"/>
      <c r="Q408" s="13"/>
      <c r="R408" s="13"/>
      <c r="S408" s="13"/>
      <c r="T408" s="13"/>
      <c r="U408" s="18"/>
      <c r="V408" s="147">
        <v>1</v>
      </c>
      <c r="W408" s="147">
        <f t="shared" si="11"/>
        <v>11000</v>
      </c>
      <c r="X408" s="147"/>
    </row>
    <row r="409" spans="2:24" ht="23.25" customHeight="1">
      <c r="B409" s="127" t="s">
        <v>204</v>
      </c>
      <c r="C409" s="124" t="s">
        <v>219</v>
      </c>
      <c r="D409" s="77">
        <v>21703</v>
      </c>
      <c r="E409" s="90">
        <v>2007</v>
      </c>
      <c r="F409" s="79"/>
      <c r="G409" s="79"/>
      <c r="H409" s="79"/>
      <c r="I409" s="79"/>
      <c r="J409" s="79"/>
      <c r="K409" s="79"/>
      <c r="L409" s="79"/>
      <c r="M409" s="79"/>
      <c r="N409" s="79"/>
      <c r="O409" s="79"/>
      <c r="P409" s="13"/>
      <c r="Q409" s="13"/>
      <c r="R409" s="13"/>
      <c r="S409" s="13"/>
      <c r="T409" s="13"/>
      <c r="U409" s="18"/>
      <c r="V409" s="147">
        <v>1</v>
      </c>
      <c r="W409" s="147">
        <f t="shared" si="11"/>
        <v>11000</v>
      </c>
      <c r="X409" s="147"/>
    </row>
    <row r="410" spans="2:24" ht="39.950000000000003" customHeight="1">
      <c r="B410" s="264" t="s">
        <v>314</v>
      </c>
      <c r="C410" s="265"/>
      <c r="D410" s="265"/>
      <c r="E410" s="265"/>
      <c r="F410" s="268">
        <v>3786</v>
      </c>
      <c r="G410" s="282">
        <v>26076</v>
      </c>
      <c r="H410" s="268">
        <f>G410/F410</f>
        <v>6.8874801901743261</v>
      </c>
      <c r="I410" s="92"/>
      <c r="J410" s="226">
        <v>7</v>
      </c>
      <c r="K410" s="226">
        <v>296.83999999999997</v>
      </c>
      <c r="L410" s="226">
        <v>3</v>
      </c>
      <c r="M410" s="226">
        <v>45</v>
      </c>
      <c r="N410" s="226">
        <v>538</v>
      </c>
      <c r="O410" s="226">
        <v>0</v>
      </c>
      <c r="P410" s="226">
        <v>13200</v>
      </c>
      <c r="Q410" s="226">
        <v>11557</v>
      </c>
      <c r="R410" s="231">
        <v>32</v>
      </c>
      <c r="S410" s="231">
        <v>5462</v>
      </c>
      <c r="T410" s="231">
        <v>92</v>
      </c>
      <c r="U410" s="226">
        <v>0</v>
      </c>
      <c r="V410" s="147"/>
      <c r="W410" s="147">
        <f t="shared" si="11"/>
        <v>0</v>
      </c>
      <c r="X410" s="147"/>
    </row>
    <row r="411" spans="2:24" ht="21" customHeight="1">
      <c r="B411" s="266"/>
      <c r="C411" s="267"/>
      <c r="D411" s="267"/>
      <c r="E411" s="267"/>
      <c r="F411" s="269"/>
      <c r="G411" s="283"/>
      <c r="H411" s="269"/>
      <c r="I411" s="92"/>
      <c r="J411" s="227"/>
      <c r="K411" s="227"/>
      <c r="L411" s="227"/>
      <c r="M411" s="227"/>
      <c r="N411" s="227"/>
      <c r="O411" s="227"/>
      <c r="P411" s="227"/>
      <c r="Q411" s="227"/>
      <c r="R411" s="232"/>
      <c r="S411" s="232"/>
      <c r="T411" s="232"/>
      <c r="U411" s="227">
        <v>0</v>
      </c>
      <c r="V411" s="147"/>
      <c r="W411" s="147">
        <f t="shared" si="11"/>
        <v>0</v>
      </c>
      <c r="X411" s="147"/>
    </row>
    <row r="412" spans="2:24" ht="30.75" customHeight="1">
      <c r="B412" s="127" t="s">
        <v>208</v>
      </c>
      <c r="C412" s="124" t="s">
        <v>30</v>
      </c>
      <c r="D412" s="77" t="s">
        <v>220</v>
      </c>
      <c r="E412" s="90">
        <v>1992</v>
      </c>
      <c r="F412" s="79"/>
      <c r="G412" s="79"/>
      <c r="H412" s="79"/>
      <c r="I412" s="79"/>
      <c r="J412" s="79"/>
      <c r="K412" s="79"/>
      <c r="L412" s="79"/>
      <c r="M412" s="79"/>
      <c r="N412" s="79"/>
      <c r="O412" s="79"/>
      <c r="P412" s="13"/>
      <c r="Q412" s="13"/>
      <c r="R412" s="13"/>
      <c r="S412" s="13"/>
      <c r="T412" s="13"/>
      <c r="U412" s="18"/>
      <c r="V412" s="147">
        <v>1</v>
      </c>
      <c r="W412" s="147">
        <f t="shared" si="11"/>
        <v>11000</v>
      </c>
      <c r="X412" s="147"/>
    </row>
    <row r="413" spans="2:24" ht="30.75" customHeight="1">
      <c r="B413" s="127" t="s">
        <v>206</v>
      </c>
      <c r="C413" s="124" t="s">
        <v>30</v>
      </c>
      <c r="D413" s="77">
        <v>2705</v>
      </c>
      <c r="E413" s="90">
        <v>2007</v>
      </c>
      <c r="F413" s="79"/>
      <c r="G413" s="79"/>
      <c r="H413" s="79"/>
      <c r="I413" s="79"/>
      <c r="J413" s="79"/>
      <c r="K413" s="79"/>
      <c r="L413" s="79"/>
      <c r="M413" s="79"/>
      <c r="N413" s="79"/>
      <c r="O413" s="79"/>
      <c r="P413" s="13"/>
      <c r="Q413" s="13"/>
      <c r="R413" s="13"/>
      <c r="S413" s="13"/>
      <c r="T413" s="13"/>
      <c r="U413" s="18"/>
      <c r="V413" s="147">
        <v>1</v>
      </c>
      <c r="W413" s="147">
        <f t="shared" si="11"/>
        <v>11000</v>
      </c>
      <c r="X413" s="147"/>
    </row>
    <row r="414" spans="2:24" ht="30.75" customHeight="1">
      <c r="B414" s="127" t="s">
        <v>206</v>
      </c>
      <c r="C414" s="124" t="s">
        <v>31</v>
      </c>
      <c r="D414" s="77">
        <v>390944</v>
      </c>
      <c r="E414" s="90">
        <v>2007</v>
      </c>
      <c r="F414" s="79"/>
      <c r="G414" s="79"/>
      <c r="H414" s="79"/>
      <c r="I414" s="79"/>
      <c r="J414" s="79"/>
      <c r="K414" s="79"/>
      <c r="L414" s="79"/>
      <c r="M414" s="79"/>
      <c r="N414" s="79"/>
      <c r="O414" s="79"/>
      <c r="P414" s="13"/>
      <c r="Q414" s="13"/>
      <c r="R414" s="13"/>
      <c r="S414" s="13"/>
      <c r="T414" s="13"/>
      <c r="U414" s="18"/>
      <c r="V414" s="147">
        <v>1</v>
      </c>
      <c r="W414" s="147">
        <f t="shared" si="11"/>
        <v>11000</v>
      </c>
      <c r="X414" s="147"/>
    </row>
    <row r="415" spans="2:24" ht="30.75" customHeight="1">
      <c r="B415" s="127" t="s">
        <v>204</v>
      </c>
      <c r="C415" s="124" t="s">
        <v>33</v>
      </c>
      <c r="D415" s="77">
        <v>2329</v>
      </c>
      <c r="E415" s="90">
        <v>2012</v>
      </c>
      <c r="F415" s="79"/>
      <c r="G415" s="79"/>
      <c r="H415" s="79"/>
      <c r="I415" s="79"/>
      <c r="J415" s="79"/>
      <c r="K415" s="79"/>
      <c r="L415" s="79"/>
      <c r="M415" s="79"/>
      <c r="N415" s="79"/>
      <c r="O415" s="79"/>
      <c r="P415" s="13"/>
      <c r="Q415" s="13"/>
      <c r="R415" s="13"/>
      <c r="S415" s="13"/>
      <c r="T415" s="13"/>
      <c r="U415" s="18"/>
      <c r="V415" s="147">
        <v>1</v>
      </c>
      <c r="W415" s="147">
        <f t="shared" si="11"/>
        <v>11000</v>
      </c>
      <c r="X415" s="147"/>
    </row>
    <row r="416" spans="2:24" ht="30.75" customHeight="1">
      <c r="B416" s="127" t="s">
        <v>204</v>
      </c>
      <c r="C416" s="124" t="s">
        <v>213</v>
      </c>
      <c r="D416" s="77"/>
      <c r="E416" s="90">
        <v>2007</v>
      </c>
      <c r="F416" s="79"/>
      <c r="G416" s="79"/>
      <c r="H416" s="79"/>
      <c r="I416" s="79"/>
      <c r="J416" s="79"/>
      <c r="K416" s="79"/>
      <c r="L416" s="79"/>
      <c r="M416" s="79"/>
      <c r="N416" s="79"/>
      <c r="O416" s="79"/>
      <c r="P416" s="13"/>
      <c r="Q416" s="13"/>
      <c r="R416" s="13"/>
      <c r="S416" s="13"/>
      <c r="T416" s="13"/>
      <c r="U416" s="18"/>
      <c r="V416" s="147">
        <v>1</v>
      </c>
      <c r="W416" s="147">
        <f t="shared" si="11"/>
        <v>11000</v>
      </c>
      <c r="X416" s="147"/>
    </row>
    <row r="417" spans="2:24" ht="39.950000000000003" customHeight="1">
      <c r="B417" s="264" t="s">
        <v>315</v>
      </c>
      <c r="C417" s="265"/>
      <c r="D417" s="265"/>
      <c r="E417" s="265"/>
      <c r="F417" s="268">
        <v>1689</v>
      </c>
      <c r="G417" s="282">
        <v>23843</v>
      </c>
      <c r="H417" s="268">
        <f>G417/F417</f>
        <v>14.116637063351096</v>
      </c>
      <c r="I417" s="92"/>
      <c r="J417" s="226">
        <v>259.5</v>
      </c>
      <c r="K417" s="226">
        <v>180.054</v>
      </c>
      <c r="L417" s="226">
        <v>2</v>
      </c>
      <c r="M417" s="226">
        <v>0</v>
      </c>
      <c r="N417" s="226">
        <v>323</v>
      </c>
      <c r="O417" s="226">
        <v>0</v>
      </c>
      <c r="P417" s="226">
        <v>10620</v>
      </c>
      <c r="Q417" s="226">
        <v>9425</v>
      </c>
      <c r="R417" s="231">
        <v>55</v>
      </c>
      <c r="S417" s="231">
        <v>4035</v>
      </c>
      <c r="T417" s="231">
        <v>123</v>
      </c>
      <c r="U417" s="226">
        <v>0</v>
      </c>
      <c r="V417" s="147"/>
      <c r="W417" s="147">
        <f t="shared" si="11"/>
        <v>0</v>
      </c>
      <c r="X417" s="147"/>
    </row>
    <row r="418" spans="2:24" ht="8.25" customHeight="1">
      <c r="B418" s="266"/>
      <c r="C418" s="267"/>
      <c r="D418" s="267"/>
      <c r="E418" s="267"/>
      <c r="F418" s="269"/>
      <c r="G418" s="283"/>
      <c r="H418" s="269"/>
      <c r="I418" s="92"/>
      <c r="J418" s="227"/>
      <c r="K418" s="227"/>
      <c r="L418" s="227"/>
      <c r="M418" s="227"/>
      <c r="N418" s="227"/>
      <c r="O418" s="227"/>
      <c r="P418" s="227"/>
      <c r="Q418" s="227"/>
      <c r="R418" s="232"/>
      <c r="S418" s="232"/>
      <c r="T418" s="232"/>
      <c r="U418" s="227">
        <v>0</v>
      </c>
      <c r="V418" s="147"/>
      <c r="W418" s="147">
        <f t="shared" si="11"/>
        <v>0</v>
      </c>
      <c r="X418" s="147"/>
    </row>
    <row r="419" spans="2:24" ht="27" customHeight="1">
      <c r="B419" s="127" t="s">
        <v>206</v>
      </c>
      <c r="C419" s="124" t="s">
        <v>30</v>
      </c>
      <c r="D419" s="77">
        <v>6611</v>
      </c>
      <c r="E419" s="90">
        <v>1995</v>
      </c>
      <c r="F419" s="79"/>
      <c r="G419" s="79"/>
      <c r="H419" s="79"/>
      <c r="I419" s="79"/>
      <c r="J419" s="79"/>
      <c r="K419" s="79"/>
      <c r="L419" s="79"/>
      <c r="M419" s="79"/>
      <c r="N419" s="79"/>
      <c r="O419" s="79"/>
      <c r="P419" s="13"/>
      <c r="Q419" s="13"/>
      <c r="R419" s="13"/>
      <c r="S419" s="13"/>
      <c r="T419" s="13"/>
      <c r="U419" s="18"/>
      <c r="V419" s="147">
        <v>1</v>
      </c>
      <c r="W419" s="147">
        <f t="shared" si="11"/>
        <v>11000</v>
      </c>
      <c r="X419" s="147"/>
    </row>
    <row r="420" spans="2:24" ht="27" customHeight="1">
      <c r="B420" s="127" t="s">
        <v>206</v>
      </c>
      <c r="C420" s="124" t="s">
        <v>31</v>
      </c>
      <c r="D420" s="77">
        <v>390945</v>
      </c>
      <c r="E420" s="90">
        <v>2009</v>
      </c>
      <c r="F420" s="79"/>
      <c r="G420" s="79"/>
      <c r="H420" s="79"/>
      <c r="I420" s="79"/>
      <c r="J420" s="79"/>
      <c r="K420" s="79"/>
      <c r="L420" s="79"/>
      <c r="M420" s="79"/>
      <c r="N420" s="79"/>
      <c r="O420" s="79"/>
      <c r="P420" s="13"/>
      <c r="Q420" s="13"/>
      <c r="R420" s="13"/>
      <c r="S420" s="13"/>
      <c r="T420" s="13"/>
      <c r="U420" s="18"/>
      <c r="V420" s="147">
        <v>1</v>
      </c>
      <c r="W420" s="147">
        <f t="shared" si="11"/>
        <v>11000</v>
      </c>
      <c r="X420" s="147"/>
    </row>
    <row r="421" spans="2:24" ht="27" customHeight="1">
      <c r="B421" s="127" t="s">
        <v>206</v>
      </c>
      <c r="C421" s="124" t="s">
        <v>31</v>
      </c>
      <c r="D421" s="77">
        <v>3909</v>
      </c>
      <c r="E421" s="90">
        <v>2003</v>
      </c>
      <c r="F421" s="79"/>
      <c r="G421" s="79"/>
      <c r="H421" s="79"/>
      <c r="I421" s="79"/>
      <c r="J421" s="79"/>
      <c r="K421" s="79"/>
      <c r="L421" s="79"/>
      <c r="M421" s="79"/>
      <c r="N421" s="79"/>
      <c r="O421" s="79"/>
      <c r="P421" s="13"/>
      <c r="Q421" s="13"/>
      <c r="R421" s="13"/>
      <c r="S421" s="13"/>
      <c r="T421" s="13"/>
      <c r="U421" s="18"/>
      <c r="V421" s="147">
        <v>1</v>
      </c>
      <c r="W421" s="147">
        <f t="shared" si="11"/>
        <v>11000</v>
      </c>
      <c r="X421" s="147"/>
    </row>
    <row r="422" spans="2:24" ht="27" customHeight="1">
      <c r="B422" s="127" t="s">
        <v>204</v>
      </c>
      <c r="C422" s="124" t="s">
        <v>33</v>
      </c>
      <c r="D422" s="77">
        <v>21703</v>
      </c>
      <c r="E422" s="90">
        <v>2010</v>
      </c>
      <c r="F422" s="79"/>
      <c r="G422" s="79"/>
      <c r="H422" s="79"/>
      <c r="I422" s="79"/>
      <c r="J422" s="79"/>
      <c r="K422" s="79"/>
      <c r="L422" s="79"/>
      <c r="M422" s="79"/>
      <c r="N422" s="79"/>
      <c r="O422" s="79"/>
      <c r="P422" s="13"/>
      <c r="Q422" s="13"/>
      <c r="R422" s="13"/>
      <c r="S422" s="13"/>
      <c r="T422" s="13"/>
      <c r="U422" s="18"/>
      <c r="V422" s="147">
        <v>1</v>
      </c>
      <c r="W422" s="147">
        <f t="shared" si="11"/>
        <v>11000</v>
      </c>
      <c r="X422" s="147"/>
    </row>
    <row r="423" spans="2:24" ht="27" customHeight="1">
      <c r="B423" s="127" t="s">
        <v>207</v>
      </c>
      <c r="C423" s="124" t="s">
        <v>31</v>
      </c>
      <c r="D423" s="77">
        <v>390995</v>
      </c>
      <c r="E423" s="90">
        <v>2014</v>
      </c>
      <c r="F423" s="79"/>
      <c r="G423" s="79"/>
      <c r="H423" s="79"/>
      <c r="I423" s="79"/>
      <c r="J423" s="79"/>
      <c r="K423" s="79"/>
      <c r="L423" s="79"/>
      <c r="M423" s="79"/>
      <c r="N423" s="79"/>
      <c r="O423" s="79"/>
      <c r="P423" s="13"/>
      <c r="Q423" s="13"/>
      <c r="R423" s="13"/>
      <c r="S423" s="13"/>
      <c r="T423" s="13"/>
      <c r="U423" s="18"/>
      <c r="V423" s="147">
        <v>1</v>
      </c>
      <c r="W423" s="147">
        <f t="shared" si="11"/>
        <v>11000</v>
      </c>
      <c r="X423" s="147"/>
    </row>
    <row r="424" spans="2:24" ht="39.950000000000003" customHeight="1">
      <c r="B424" s="264" t="s">
        <v>316</v>
      </c>
      <c r="C424" s="265"/>
      <c r="D424" s="265"/>
      <c r="E424" s="265"/>
      <c r="F424" s="117">
        <v>153.69999999999999</v>
      </c>
      <c r="G424" s="119">
        <v>136823</v>
      </c>
      <c r="H424" s="117">
        <f>G424/F424</f>
        <v>890.19518542615492</v>
      </c>
      <c r="I424" s="92">
        <v>136823</v>
      </c>
      <c r="J424" s="226">
        <v>235.94</v>
      </c>
      <c r="K424" s="226">
        <v>179.84</v>
      </c>
      <c r="L424" s="226">
        <v>2.4500000000000002</v>
      </c>
      <c r="M424" s="226">
        <v>0</v>
      </c>
      <c r="N424" s="226">
        <v>460</v>
      </c>
      <c r="O424" s="226">
        <v>0</v>
      </c>
      <c r="P424" s="226">
        <v>49086</v>
      </c>
      <c r="Q424" s="226">
        <v>28353</v>
      </c>
      <c r="R424" s="231">
        <v>114</v>
      </c>
      <c r="S424" s="231">
        <v>5769</v>
      </c>
      <c r="T424" s="231">
        <v>1775</v>
      </c>
      <c r="U424" s="226">
        <v>0</v>
      </c>
      <c r="V424" s="147"/>
      <c r="W424" s="147">
        <f t="shared" si="11"/>
        <v>0</v>
      </c>
      <c r="X424" s="147"/>
    </row>
    <row r="425" spans="2:24" ht="13.5" customHeight="1">
      <c r="B425" s="266"/>
      <c r="C425" s="267"/>
      <c r="D425" s="267"/>
      <c r="E425" s="267"/>
      <c r="F425" s="114">
        <v>1595</v>
      </c>
      <c r="G425" s="115">
        <v>27815</v>
      </c>
      <c r="H425" s="117">
        <f>G425/F425</f>
        <v>17.438871473354233</v>
      </c>
      <c r="I425" s="92"/>
      <c r="J425" s="227"/>
      <c r="K425" s="227"/>
      <c r="L425" s="227"/>
      <c r="M425" s="227"/>
      <c r="N425" s="227"/>
      <c r="O425" s="227"/>
      <c r="P425" s="227"/>
      <c r="Q425" s="227"/>
      <c r="R425" s="232"/>
      <c r="S425" s="232"/>
      <c r="T425" s="232"/>
      <c r="U425" s="227">
        <v>0</v>
      </c>
      <c r="V425" s="147"/>
      <c r="W425" s="147">
        <f t="shared" si="11"/>
        <v>0</v>
      </c>
      <c r="X425" s="147"/>
    </row>
    <row r="426" spans="2:24" ht="31.5" customHeight="1">
      <c r="B426" s="127" t="s">
        <v>206</v>
      </c>
      <c r="C426" s="124" t="s">
        <v>30</v>
      </c>
      <c r="D426" s="77">
        <v>3307</v>
      </c>
      <c r="E426" s="90">
        <v>1993</v>
      </c>
      <c r="F426" s="79"/>
      <c r="G426" s="79"/>
      <c r="H426" s="79"/>
      <c r="I426" s="79"/>
      <c r="J426" s="79"/>
      <c r="K426" s="79"/>
      <c r="L426" s="79"/>
      <c r="M426" s="79"/>
      <c r="N426" s="79"/>
      <c r="O426" s="79"/>
      <c r="P426" s="13"/>
      <c r="Q426" s="13"/>
      <c r="R426" s="13"/>
      <c r="S426" s="13"/>
      <c r="T426" s="13"/>
      <c r="U426" s="18"/>
      <c r="V426" s="147">
        <v>1</v>
      </c>
      <c r="W426" s="147">
        <f t="shared" si="11"/>
        <v>11000</v>
      </c>
      <c r="X426" s="147"/>
    </row>
    <row r="427" spans="2:24" ht="31.5" customHeight="1">
      <c r="B427" s="127" t="s">
        <v>212</v>
      </c>
      <c r="C427" s="124" t="s">
        <v>31</v>
      </c>
      <c r="D427" s="77">
        <v>390945</v>
      </c>
      <c r="E427" s="90">
        <v>2009</v>
      </c>
      <c r="F427" s="79"/>
      <c r="G427" s="79"/>
      <c r="H427" s="79"/>
      <c r="I427" s="79"/>
      <c r="J427" s="79"/>
      <c r="K427" s="79"/>
      <c r="L427" s="79"/>
      <c r="M427" s="79"/>
      <c r="N427" s="79"/>
      <c r="O427" s="79"/>
      <c r="P427" s="13"/>
      <c r="Q427" s="13"/>
      <c r="R427" s="13"/>
      <c r="S427" s="13"/>
      <c r="T427" s="13"/>
      <c r="U427" s="18"/>
      <c r="V427" s="147">
        <v>1</v>
      </c>
      <c r="W427" s="147">
        <f t="shared" si="11"/>
        <v>11000</v>
      </c>
      <c r="X427" s="147"/>
    </row>
    <row r="428" spans="2:24" ht="31.5" customHeight="1">
      <c r="B428" s="127" t="s">
        <v>212</v>
      </c>
      <c r="C428" s="124" t="s">
        <v>31</v>
      </c>
      <c r="D428" s="77">
        <v>3909</v>
      </c>
      <c r="E428" s="90">
        <v>2003</v>
      </c>
      <c r="F428" s="79"/>
      <c r="G428" s="79"/>
      <c r="H428" s="79"/>
      <c r="I428" s="79"/>
      <c r="J428" s="79"/>
      <c r="K428" s="79"/>
      <c r="L428" s="79"/>
      <c r="M428" s="79"/>
      <c r="N428" s="79"/>
      <c r="O428" s="79"/>
      <c r="P428" s="13"/>
      <c r="Q428" s="13"/>
      <c r="R428" s="13"/>
      <c r="S428" s="13"/>
      <c r="T428" s="13"/>
      <c r="U428" s="18"/>
      <c r="V428" s="147">
        <v>1</v>
      </c>
      <c r="W428" s="147">
        <f t="shared" si="11"/>
        <v>11000</v>
      </c>
      <c r="X428" s="147"/>
    </row>
    <row r="429" spans="2:24" ht="31.5" customHeight="1">
      <c r="B429" s="127" t="s">
        <v>212</v>
      </c>
      <c r="C429" s="124" t="s">
        <v>31</v>
      </c>
      <c r="D429" s="77">
        <v>3909</v>
      </c>
      <c r="E429" s="90">
        <v>2005</v>
      </c>
      <c r="F429" s="79"/>
      <c r="G429" s="79"/>
      <c r="H429" s="79"/>
      <c r="I429" s="79"/>
      <c r="J429" s="79"/>
      <c r="K429" s="79"/>
      <c r="L429" s="79"/>
      <c r="M429" s="79"/>
      <c r="N429" s="79"/>
      <c r="O429" s="79"/>
      <c r="P429" s="13"/>
      <c r="Q429" s="13"/>
      <c r="R429" s="13"/>
      <c r="S429" s="13"/>
      <c r="T429" s="13"/>
      <c r="U429" s="18"/>
      <c r="V429" s="147">
        <v>1</v>
      </c>
      <c r="W429" s="147">
        <f t="shared" si="11"/>
        <v>11000</v>
      </c>
      <c r="X429" s="147"/>
    </row>
    <row r="430" spans="2:24" ht="31.5" customHeight="1">
      <c r="B430" s="127" t="s">
        <v>212</v>
      </c>
      <c r="C430" s="124" t="s">
        <v>31</v>
      </c>
      <c r="D430" s="77">
        <v>390944</v>
      </c>
      <c r="E430" s="90">
        <v>2006</v>
      </c>
      <c r="F430" s="79"/>
      <c r="G430" s="79"/>
      <c r="H430" s="79"/>
      <c r="I430" s="79"/>
      <c r="J430" s="79"/>
      <c r="K430" s="79"/>
      <c r="L430" s="79"/>
      <c r="M430" s="79"/>
      <c r="N430" s="79"/>
      <c r="O430" s="79"/>
      <c r="P430" s="13"/>
      <c r="Q430" s="13"/>
      <c r="R430" s="13"/>
      <c r="S430" s="13"/>
      <c r="T430" s="13"/>
      <c r="U430" s="18"/>
      <c r="V430" s="147">
        <v>1</v>
      </c>
      <c r="W430" s="147">
        <f t="shared" si="11"/>
        <v>11000</v>
      </c>
      <c r="X430" s="147"/>
    </row>
    <row r="431" spans="2:24" ht="31.5" customHeight="1">
      <c r="B431" s="127" t="s">
        <v>212</v>
      </c>
      <c r="C431" s="124" t="s">
        <v>31</v>
      </c>
      <c r="D431" s="77">
        <v>390995</v>
      </c>
      <c r="E431" s="90">
        <v>2010</v>
      </c>
      <c r="F431" s="79"/>
      <c r="G431" s="79"/>
      <c r="H431" s="79"/>
      <c r="I431" s="79"/>
      <c r="J431" s="79"/>
      <c r="K431" s="79"/>
      <c r="L431" s="79"/>
      <c r="M431" s="79"/>
      <c r="N431" s="79"/>
      <c r="O431" s="79"/>
      <c r="P431" s="13"/>
      <c r="Q431" s="13"/>
      <c r="R431" s="13"/>
      <c r="S431" s="13"/>
      <c r="T431" s="13"/>
      <c r="U431" s="18"/>
      <c r="V431" s="147">
        <v>1</v>
      </c>
      <c r="W431" s="147">
        <f t="shared" si="11"/>
        <v>11000</v>
      </c>
      <c r="X431" s="147"/>
    </row>
    <row r="432" spans="2:24" ht="31.5" customHeight="1">
      <c r="B432" s="127" t="s">
        <v>212</v>
      </c>
      <c r="C432" s="124" t="s">
        <v>30</v>
      </c>
      <c r="D432" s="77">
        <v>33023</v>
      </c>
      <c r="E432" s="90">
        <v>2006</v>
      </c>
      <c r="F432" s="79"/>
      <c r="G432" s="79"/>
      <c r="H432" s="79"/>
      <c r="I432" s="79"/>
      <c r="J432" s="79"/>
      <c r="K432" s="79"/>
      <c r="L432" s="79"/>
      <c r="M432" s="79"/>
      <c r="N432" s="79"/>
      <c r="O432" s="79"/>
      <c r="P432" s="13"/>
      <c r="Q432" s="13"/>
      <c r="R432" s="13"/>
      <c r="S432" s="13"/>
      <c r="T432" s="13"/>
      <c r="U432" s="18"/>
      <c r="V432" s="147">
        <v>1</v>
      </c>
      <c r="W432" s="147">
        <f t="shared" si="11"/>
        <v>11000</v>
      </c>
      <c r="X432" s="147"/>
    </row>
    <row r="433" spans="2:24" ht="31.5" customHeight="1">
      <c r="B433" s="127" t="s">
        <v>212</v>
      </c>
      <c r="C433" s="124" t="s">
        <v>31</v>
      </c>
      <c r="D433" s="77">
        <v>390944</v>
      </c>
      <c r="E433" s="90">
        <v>2008</v>
      </c>
      <c r="F433" s="79"/>
      <c r="G433" s="79"/>
      <c r="H433" s="79"/>
      <c r="I433" s="79"/>
      <c r="J433" s="79"/>
      <c r="K433" s="79"/>
      <c r="L433" s="79"/>
      <c r="M433" s="79"/>
      <c r="N433" s="79"/>
      <c r="O433" s="79"/>
      <c r="P433" s="13"/>
      <c r="Q433" s="13"/>
      <c r="R433" s="13"/>
      <c r="S433" s="13"/>
      <c r="T433" s="13"/>
      <c r="U433" s="18"/>
      <c r="V433" s="147">
        <v>1</v>
      </c>
      <c r="W433" s="147">
        <f t="shared" si="11"/>
        <v>11000</v>
      </c>
      <c r="X433" s="147"/>
    </row>
    <row r="434" spans="2:24" ht="31.5" customHeight="1">
      <c r="B434" s="127" t="s">
        <v>204</v>
      </c>
      <c r="C434" s="124" t="s">
        <v>33</v>
      </c>
      <c r="D434" s="77">
        <v>21104</v>
      </c>
      <c r="E434" s="90">
        <v>2006</v>
      </c>
      <c r="F434" s="79"/>
      <c r="G434" s="79"/>
      <c r="H434" s="79"/>
      <c r="I434" s="79"/>
      <c r="J434" s="79"/>
      <c r="K434" s="79"/>
      <c r="L434" s="79"/>
      <c r="M434" s="79"/>
      <c r="N434" s="79"/>
      <c r="O434" s="79"/>
      <c r="P434" s="13"/>
      <c r="Q434" s="13"/>
      <c r="R434" s="13"/>
      <c r="S434" s="13"/>
      <c r="T434" s="13"/>
      <c r="U434" s="18"/>
      <c r="V434" s="147">
        <v>1</v>
      </c>
      <c r="W434" s="147">
        <f t="shared" si="11"/>
        <v>11000</v>
      </c>
      <c r="X434" s="147"/>
    </row>
    <row r="435" spans="2:24" ht="31.5" customHeight="1">
      <c r="B435" s="127" t="s">
        <v>204</v>
      </c>
      <c r="C435" s="124" t="s">
        <v>30</v>
      </c>
      <c r="D435" s="77">
        <v>3102</v>
      </c>
      <c r="E435" s="90">
        <v>2005</v>
      </c>
      <c r="F435" s="79"/>
      <c r="G435" s="79"/>
      <c r="H435" s="79"/>
      <c r="I435" s="79"/>
      <c r="J435" s="79"/>
      <c r="K435" s="79"/>
      <c r="L435" s="79"/>
      <c r="M435" s="79"/>
      <c r="N435" s="79"/>
      <c r="O435" s="79"/>
      <c r="P435" s="13"/>
      <c r="Q435" s="13"/>
      <c r="R435" s="13"/>
      <c r="S435" s="13"/>
      <c r="T435" s="13"/>
      <c r="U435" s="18"/>
      <c r="V435" s="147">
        <v>1</v>
      </c>
      <c r="W435" s="147">
        <f t="shared" si="11"/>
        <v>11000</v>
      </c>
      <c r="X435" s="147"/>
    </row>
    <row r="436" spans="2:24" ht="31.5" customHeight="1">
      <c r="B436" s="127" t="s">
        <v>207</v>
      </c>
      <c r="C436" s="124" t="s">
        <v>30</v>
      </c>
      <c r="D436" s="77">
        <v>2705</v>
      </c>
      <c r="E436" s="90">
        <v>2007</v>
      </c>
      <c r="F436" s="79"/>
      <c r="G436" s="79"/>
      <c r="H436" s="79"/>
      <c r="I436" s="79"/>
      <c r="J436" s="79"/>
      <c r="K436" s="79"/>
      <c r="L436" s="79"/>
      <c r="M436" s="79"/>
      <c r="N436" s="79"/>
      <c r="O436" s="79"/>
      <c r="P436" s="13"/>
      <c r="Q436" s="13"/>
      <c r="R436" s="13"/>
      <c r="S436" s="13"/>
      <c r="T436" s="13"/>
      <c r="U436" s="18"/>
      <c r="V436" s="147">
        <v>1</v>
      </c>
      <c r="W436" s="147">
        <f t="shared" si="11"/>
        <v>11000</v>
      </c>
      <c r="X436" s="147"/>
    </row>
    <row r="437" spans="2:24" ht="39.950000000000003" customHeight="1">
      <c r="B437" s="264" t="s">
        <v>317</v>
      </c>
      <c r="C437" s="265"/>
      <c r="D437" s="265"/>
      <c r="E437" s="265"/>
      <c r="F437" s="268">
        <v>1598</v>
      </c>
      <c r="G437" s="282">
        <v>19510</v>
      </c>
      <c r="H437" s="268">
        <f>G437/F437</f>
        <v>12.2090112640801</v>
      </c>
      <c r="I437" s="92"/>
      <c r="J437" s="226">
        <v>286</v>
      </c>
      <c r="K437" s="226">
        <v>263</v>
      </c>
      <c r="L437" s="226">
        <v>0</v>
      </c>
      <c r="M437" s="226">
        <v>0</v>
      </c>
      <c r="N437" s="226">
        <v>461</v>
      </c>
      <c r="O437" s="226">
        <v>0</v>
      </c>
      <c r="P437" s="226">
        <v>10476</v>
      </c>
      <c r="Q437" s="226">
        <v>8800</v>
      </c>
      <c r="R437" s="231">
        <v>26</v>
      </c>
      <c r="S437" s="231">
        <v>8090</v>
      </c>
      <c r="T437" s="231">
        <v>57</v>
      </c>
      <c r="U437" s="226">
        <v>0</v>
      </c>
      <c r="V437" s="147"/>
      <c r="W437" s="147">
        <f t="shared" si="11"/>
        <v>0</v>
      </c>
      <c r="X437" s="147"/>
    </row>
    <row r="438" spans="2:24" ht="17.25" customHeight="1">
      <c r="B438" s="266"/>
      <c r="C438" s="267"/>
      <c r="D438" s="267"/>
      <c r="E438" s="267"/>
      <c r="F438" s="269"/>
      <c r="G438" s="283"/>
      <c r="H438" s="269"/>
      <c r="I438" s="92"/>
      <c r="J438" s="227"/>
      <c r="K438" s="227"/>
      <c r="L438" s="227"/>
      <c r="M438" s="227"/>
      <c r="N438" s="227"/>
      <c r="O438" s="227"/>
      <c r="P438" s="227"/>
      <c r="Q438" s="227"/>
      <c r="R438" s="232"/>
      <c r="S438" s="232"/>
      <c r="T438" s="232"/>
      <c r="U438" s="227">
        <v>0</v>
      </c>
      <c r="V438" s="147"/>
      <c r="W438" s="147">
        <f t="shared" si="11"/>
        <v>0</v>
      </c>
      <c r="X438" s="147"/>
    </row>
    <row r="439" spans="2:24" ht="28.5" customHeight="1">
      <c r="B439" s="127" t="s">
        <v>206</v>
      </c>
      <c r="C439" s="124" t="s">
        <v>31</v>
      </c>
      <c r="D439" s="77">
        <v>390944</v>
      </c>
      <c r="E439" s="91" t="s">
        <v>221</v>
      </c>
      <c r="F439" s="79"/>
      <c r="G439" s="79"/>
      <c r="H439" s="79"/>
      <c r="I439" s="79"/>
      <c r="J439" s="79"/>
      <c r="K439" s="79"/>
      <c r="L439" s="79"/>
      <c r="M439" s="79"/>
      <c r="N439" s="79"/>
      <c r="O439" s="79"/>
      <c r="P439" s="13"/>
      <c r="Q439" s="13"/>
      <c r="R439" s="13"/>
      <c r="S439" s="13"/>
      <c r="T439" s="13"/>
      <c r="U439" s="18"/>
      <c r="V439" s="147">
        <v>1</v>
      </c>
      <c r="W439" s="147">
        <f t="shared" si="11"/>
        <v>11000</v>
      </c>
      <c r="X439" s="147"/>
    </row>
    <row r="440" spans="2:24" ht="28.5" customHeight="1">
      <c r="B440" s="127" t="s">
        <v>212</v>
      </c>
      <c r="C440" s="124" t="s">
        <v>31</v>
      </c>
      <c r="D440" s="77">
        <v>390995</v>
      </c>
      <c r="E440" s="91" t="s">
        <v>222</v>
      </c>
      <c r="F440" s="79"/>
      <c r="G440" s="79"/>
      <c r="H440" s="79"/>
      <c r="I440" s="79"/>
      <c r="J440" s="79"/>
      <c r="K440" s="79"/>
      <c r="L440" s="79"/>
      <c r="M440" s="79"/>
      <c r="N440" s="79"/>
      <c r="O440" s="79"/>
      <c r="P440" s="13"/>
      <c r="Q440" s="13"/>
      <c r="R440" s="13"/>
      <c r="S440" s="13"/>
      <c r="T440" s="13"/>
      <c r="U440" s="18"/>
      <c r="V440" s="147">
        <v>1</v>
      </c>
      <c r="W440" s="147">
        <f t="shared" si="11"/>
        <v>11000</v>
      </c>
      <c r="X440" s="147"/>
    </row>
    <row r="441" spans="2:24" ht="28.5" customHeight="1">
      <c r="B441" s="127" t="s">
        <v>204</v>
      </c>
      <c r="C441" s="124" t="s">
        <v>213</v>
      </c>
      <c r="D441" s="77"/>
      <c r="E441" s="91" t="s">
        <v>223</v>
      </c>
      <c r="F441" s="79"/>
      <c r="G441" s="79"/>
      <c r="H441" s="79"/>
      <c r="I441" s="79"/>
      <c r="J441" s="79"/>
      <c r="K441" s="79"/>
      <c r="L441" s="79"/>
      <c r="M441" s="79"/>
      <c r="N441" s="79"/>
      <c r="O441" s="79"/>
      <c r="P441" s="13"/>
      <c r="Q441" s="13"/>
      <c r="R441" s="13"/>
      <c r="S441" s="13"/>
      <c r="T441" s="13"/>
      <c r="U441" s="18"/>
      <c r="V441" s="147">
        <v>1</v>
      </c>
      <c r="W441" s="147">
        <f t="shared" si="11"/>
        <v>11000</v>
      </c>
      <c r="X441" s="147"/>
    </row>
    <row r="442" spans="2:24" ht="39.950000000000003" customHeight="1">
      <c r="B442" s="264" t="s">
        <v>318</v>
      </c>
      <c r="C442" s="265"/>
      <c r="D442" s="265"/>
      <c r="E442" s="265"/>
      <c r="F442" s="117">
        <v>26</v>
      </c>
      <c r="G442" s="119">
        <v>26061</v>
      </c>
      <c r="H442" s="117">
        <f>G442/F442</f>
        <v>1002.3461538461538</v>
      </c>
      <c r="I442" s="92"/>
      <c r="J442" s="226">
        <v>314.5</v>
      </c>
      <c r="K442" s="226">
        <v>258.39999999999998</v>
      </c>
      <c r="L442" s="226">
        <v>2</v>
      </c>
      <c r="M442" s="226">
        <v>0</v>
      </c>
      <c r="N442" s="226">
        <v>410</v>
      </c>
      <c r="O442" s="226">
        <v>0</v>
      </c>
      <c r="P442" s="226">
        <v>22096</v>
      </c>
      <c r="Q442" s="226">
        <v>16629</v>
      </c>
      <c r="R442" s="231">
        <v>115</v>
      </c>
      <c r="S442" s="231">
        <v>3255</v>
      </c>
      <c r="T442" s="231">
        <v>308</v>
      </c>
      <c r="U442" s="226">
        <v>0</v>
      </c>
      <c r="V442" s="147"/>
      <c r="W442" s="147">
        <f t="shared" si="11"/>
        <v>0</v>
      </c>
      <c r="X442" s="147"/>
    </row>
    <row r="443" spans="2:24" ht="9.75" customHeight="1">
      <c r="B443" s="266"/>
      <c r="C443" s="267"/>
      <c r="D443" s="267"/>
      <c r="E443" s="267"/>
      <c r="F443" s="114">
        <v>2176</v>
      </c>
      <c r="G443" s="115">
        <v>19782</v>
      </c>
      <c r="H443" s="117">
        <f>G443/F443</f>
        <v>9.0909926470588243</v>
      </c>
      <c r="I443" s="92"/>
      <c r="J443" s="227"/>
      <c r="K443" s="227"/>
      <c r="L443" s="227"/>
      <c r="M443" s="227"/>
      <c r="N443" s="227"/>
      <c r="O443" s="227"/>
      <c r="P443" s="227"/>
      <c r="Q443" s="227"/>
      <c r="R443" s="232"/>
      <c r="S443" s="232"/>
      <c r="T443" s="232"/>
      <c r="U443" s="227">
        <v>0</v>
      </c>
      <c r="V443" s="147"/>
      <c r="W443" s="147">
        <f t="shared" si="11"/>
        <v>0</v>
      </c>
      <c r="X443" s="147"/>
    </row>
    <row r="444" spans="2:24" ht="27" customHeight="1">
      <c r="B444" s="127" t="s">
        <v>212</v>
      </c>
      <c r="C444" s="124" t="s">
        <v>31</v>
      </c>
      <c r="D444" s="77">
        <v>390944</v>
      </c>
      <c r="E444" s="91" t="s">
        <v>224</v>
      </c>
      <c r="F444" s="79"/>
      <c r="G444" s="79"/>
      <c r="H444" s="79"/>
      <c r="I444" s="79"/>
      <c r="J444" s="79"/>
      <c r="K444" s="79"/>
      <c r="L444" s="79"/>
      <c r="M444" s="79"/>
      <c r="N444" s="79"/>
      <c r="O444" s="79"/>
      <c r="P444" s="13"/>
      <c r="Q444" s="13"/>
      <c r="R444" s="13"/>
      <c r="S444" s="13"/>
      <c r="T444" s="13"/>
      <c r="U444" s="18"/>
      <c r="V444" s="147">
        <v>1</v>
      </c>
      <c r="W444" s="147">
        <f t="shared" si="11"/>
        <v>11000</v>
      </c>
      <c r="X444" s="147"/>
    </row>
    <row r="445" spans="2:24" ht="27" customHeight="1">
      <c r="B445" s="127" t="s">
        <v>212</v>
      </c>
      <c r="C445" s="124" t="s">
        <v>31</v>
      </c>
      <c r="D445" s="77">
        <v>390945</v>
      </c>
      <c r="E445" s="91" t="s">
        <v>225</v>
      </c>
      <c r="F445" s="79"/>
      <c r="G445" s="79"/>
      <c r="H445" s="79"/>
      <c r="I445" s="79"/>
      <c r="J445" s="79"/>
      <c r="K445" s="79"/>
      <c r="L445" s="79"/>
      <c r="M445" s="79"/>
      <c r="N445" s="79"/>
      <c r="O445" s="79"/>
      <c r="P445" s="13"/>
      <c r="Q445" s="13"/>
      <c r="R445" s="13"/>
      <c r="S445" s="13"/>
      <c r="T445" s="13"/>
      <c r="U445" s="18"/>
      <c r="V445" s="147">
        <v>1</v>
      </c>
      <c r="W445" s="147">
        <f t="shared" si="11"/>
        <v>11000</v>
      </c>
      <c r="X445" s="147"/>
    </row>
    <row r="446" spans="2:24" ht="27" customHeight="1">
      <c r="B446" s="127" t="s">
        <v>204</v>
      </c>
      <c r="C446" s="124" t="s">
        <v>33</v>
      </c>
      <c r="D446" s="77">
        <v>21102</v>
      </c>
      <c r="E446" s="91" t="s">
        <v>226</v>
      </c>
      <c r="F446" s="79"/>
      <c r="G446" s="79"/>
      <c r="H446" s="79"/>
      <c r="I446" s="79"/>
      <c r="J446" s="79"/>
      <c r="K446" s="79"/>
      <c r="L446" s="79"/>
      <c r="M446" s="79"/>
      <c r="N446" s="79"/>
      <c r="O446" s="79"/>
      <c r="P446" s="13"/>
      <c r="Q446" s="13"/>
      <c r="R446" s="13"/>
      <c r="S446" s="13"/>
      <c r="T446" s="13"/>
      <c r="U446" s="18"/>
      <c r="V446" s="147">
        <v>1</v>
      </c>
      <c r="W446" s="147">
        <f t="shared" si="11"/>
        <v>11000</v>
      </c>
      <c r="X446" s="147"/>
    </row>
    <row r="447" spans="2:24" ht="27" customHeight="1">
      <c r="B447" s="181" t="s">
        <v>215</v>
      </c>
      <c r="C447" s="182" t="s">
        <v>227</v>
      </c>
      <c r="D447" s="140">
        <v>45065</v>
      </c>
      <c r="E447" s="183" t="s">
        <v>228</v>
      </c>
      <c r="F447" s="134"/>
      <c r="G447" s="134"/>
      <c r="H447" s="134"/>
      <c r="I447" s="134"/>
      <c r="J447" s="134"/>
      <c r="K447" s="134"/>
      <c r="L447" s="134"/>
      <c r="M447" s="134"/>
      <c r="N447" s="134"/>
      <c r="O447" s="134"/>
      <c r="P447" s="142"/>
      <c r="Q447" s="142"/>
      <c r="R447" s="142"/>
      <c r="S447" s="142"/>
      <c r="T447" s="142"/>
      <c r="U447" s="137"/>
      <c r="V447" s="157">
        <v>1</v>
      </c>
      <c r="W447" s="147">
        <f t="shared" si="11"/>
        <v>11000</v>
      </c>
      <c r="X447" s="147">
        <v>1</v>
      </c>
    </row>
    <row r="448" spans="2:24" ht="39.950000000000003" customHeight="1">
      <c r="B448" s="264" t="s">
        <v>285</v>
      </c>
      <c r="C448" s="265"/>
      <c r="D448" s="265"/>
      <c r="E448" s="265"/>
      <c r="F448" s="268">
        <v>3246</v>
      </c>
      <c r="G448" s="282">
        <v>30815</v>
      </c>
      <c r="H448" s="268">
        <f>G448/F448</f>
        <v>9.4932224276032038</v>
      </c>
      <c r="I448" s="92"/>
      <c r="J448" s="228">
        <v>1791.34</v>
      </c>
      <c r="K448" s="228">
        <v>528.75</v>
      </c>
      <c r="L448" s="228">
        <v>2.2999999999999998</v>
      </c>
      <c r="M448" s="228">
        <v>0</v>
      </c>
      <c r="N448" s="228">
        <v>138</v>
      </c>
      <c r="O448" s="228">
        <v>1</v>
      </c>
      <c r="P448" s="226">
        <v>17300</v>
      </c>
      <c r="Q448" s="226">
        <v>13565</v>
      </c>
      <c r="R448" s="231">
        <v>69</v>
      </c>
      <c r="S448" s="231">
        <v>6066</v>
      </c>
      <c r="T448" s="231">
        <v>357</v>
      </c>
      <c r="U448" s="226">
        <v>0</v>
      </c>
      <c r="V448" s="147"/>
      <c r="W448" s="147">
        <f t="shared" si="11"/>
        <v>0</v>
      </c>
      <c r="X448" s="147"/>
    </row>
    <row r="449" spans="2:24" ht="18.75" customHeight="1">
      <c r="B449" s="266"/>
      <c r="C449" s="267"/>
      <c r="D449" s="267"/>
      <c r="E449" s="267"/>
      <c r="F449" s="269"/>
      <c r="G449" s="283"/>
      <c r="H449" s="269"/>
      <c r="I449" s="92"/>
      <c r="J449" s="228"/>
      <c r="K449" s="228"/>
      <c r="L449" s="228"/>
      <c r="M449" s="228"/>
      <c r="N449" s="228"/>
      <c r="O449" s="228"/>
      <c r="P449" s="227"/>
      <c r="Q449" s="227"/>
      <c r="R449" s="232"/>
      <c r="S449" s="232"/>
      <c r="T449" s="232"/>
      <c r="U449" s="227"/>
      <c r="V449" s="147"/>
      <c r="W449" s="147">
        <f t="shared" si="11"/>
        <v>0</v>
      </c>
      <c r="X449" s="147"/>
    </row>
    <row r="450" spans="2:24" ht="19.5" customHeight="1">
      <c r="B450" s="77" t="s">
        <v>51</v>
      </c>
      <c r="C450" s="125" t="s">
        <v>229</v>
      </c>
      <c r="D450" s="77"/>
      <c r="E450" s="126">
        <v>2010</v>
      </c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13"/>
      <c r="Q450" s="13"/>
      <c r="R450" s="13"/>
      <c r="S450" s="13"/>
      <c r="T450" s="13"/>
      <c r="U450" s="18"/>
      <c r="V450" s="147">
        <v>1</v>
      </c>
      <c r="W450" s="147">
        <f t="shared" si="11"/>
        <v>11000</v>
      </c>
      <c r="X450" s="147"/>
    </row>
    <row r="451" spans="2:24" ht="19.5" customHeight="1">
      <c r="B451" s="102" t="s">
        <v>52</v>
      </c>
      <c r="C451" s="128" t="s">
        <v>230</v>
      </c>
      <c r="D451" s="102">
        <v>390995</v>
      </c>
      <c r="E451" s="129">
        <v>2014</v>
      </c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13"/>
      <c r="Q451" s="13"/>
      <c r="R451" s="13"/>
      <c r="S451" s="13"/>
      <c r="T451" s="13"/>
      <c r="U451" s="18"/>
      <c r="V451" s="147">
        <v>1</v>
      </c>
      <c r="W451" s="147">
        <f t="shared" si="11"/>
        <v>11000</v>
      </c>
      <c r="X451" s="147"/>
    </row>
    <row r="452" spans="2:24" ht="19.5" customHeight="1">
      <c r="B452" s="130" t="s">
        <v>24</v>
      </c>
      <c r="C452" s="103" t="s">
        <v>31</v>
      </c>
      <c r="D452" s="103">
        <v>390995</v>
      </c>
      <c r="E452" s="74">
        <v>2015</v>
      </c>
      <c r="F452" s="104"/>
      <c r="G452" s="104"/>
      <c r="H452" s="104"/>
      <c r="I452" s="104"/>
      <c r="J452" s="104"/>
      <c r="K452" s="104"/>
      <c r="L452" s="104"/>
      <c r="M452" s="104"/>
      <c r="N452" s="104"/>
      <c r="O452" s="104"/>
      <c r="P452" s="13"/>
      <c r="Q452" s="13"/>
      <c r="R452" s="13"/>
      <c r="S452" s="13"/>
      <c r="T452" s="13"/>
      <c r="U452" s="18"/>
      <c r="V452" s="147">
        <v>1</v>
      </c>
      <c r="W452" s="147">
        <f t="shared" si="11"/>
        <v>11000</v>
      </c>
      <c r="X452" s="147"/>
    </row>
    <row r="453" spans="2:24" ht="19.5" customHeight="1">
      <c r="B453" s="77" t="s">
        <v>232</v>
      </c>
      <c r="C453" s="125" t="s">
        <v>67</v>
      </c>
      <c r="D453" s="77">
        <v>66</v>
      </c>
      <c r="E453" s="126" t="s">
        <v>60</v>
      </c>
      <c r="F453" s="79"/>
      <c r="G453" s="79"/>
      <c r="H453" s="79"/>
      <c r="I453" s="79"/>
      <c r="J453" s="79"/>
      <c r="K453" s="79"/>
      <c r="L453" s="79"/>
      <c r="M453" s="79"/>
      <c r="N453" s="79"/>
      <c r="O453" s="79"/>
      <c r="P453" s="13"/>
      <c r="Q453" s="13"/>
      <c r="R453" s="13"/>
      <c r="S453" s="13"/>
      <c r="T453" s="13"/>
      <c r="U453" s="18"/>
      <c r="V453" s="147">
        <v>1</v>
      </c>
      <c r="W453" s="147">
        <f t="shared" si="11"/>
        <v>11000</v>
      </c>
      <c r="X453" s="147"/>
    </row>
    <row r="454" spans="2:24" ht="19.5" customHeight="1">
      <c r="B454" s="77" t="s">
        <v>52</v>
      </c>
      <c r="C454" s="125" t="s">
        <v>67</v>
      </c>
      <c r="D454" s="77" t="s">
        <v>233</v>
      </c>
      <c r="E454" s="126" t="s">
        <v>53</v>
      </c>
      <c r="F454" s="79"/>
      <c r="G454" s="79"/>
      <c r="H454" s="79"/>
      <c r="I454" s="79"/>
      <c r="J454" s="79"/>
      <c r="K454" s="79"/>
      <c r="L454" s="79"/>
      <c r="M454" s="79"/>
      <c r="N454" s="79"/>
      <c r="O454" s="79"/>
      <c r="P454" s="13"/>
      <c r="Q454" s="13"/>
      <c r="R454" s="13"/>
      <c r="S454" s="13"/>
      <c r="T454" s="13"/>
      <c r="U454" s="18"/>
      <c r="V454" s="147">
        <v>1</v>
      </c>
      <c r="W454" s="147">
        <f t="shared" si="11"/>
        <v>11000</v>
      </c>
      <c r="X454" s="147"/>
    </row>
    <row r="455" spans="2:24" ht="19.5" customHeight="1">
      <c r="B455" s="77" t="s">
        <v>51</v>
      </c>
      <c r="C455" s="125" t="s">
        <v>68</v>
      </c>
      <c r="D455" s="77">
        <v>21043</v>
      </c>
      <c r="E455" s="126" t="s">
        <v>54</v>
      </c>
      <c r="F455" s="79"/>
      <c r="G455" s="79"/>
      <c r="H455" s="79"/>
      <c r="I455" s="79"/>
      <c r="J455" s="79"/>
      <c r="K455" s="79"/>
      <c r="L455" s="79"/>
      <c r="M455" s="79"/>
      <c r="N455" s="79"/>
      <c r="O455" s="79"/>
      <c r="P455" s="13"/>
      <c r="Q455" s="13"/>
      <c r="R455" s="13"/>
      <c r="S455" s="13"/>
      <c r="T455" s="13"/>
      <c r="U455" s="18"/>
      <c r="V455" s="147">
        <v>1</v>
      </c>
      <c r="W455" s="147">
        <f t="shared" si="11"/>
        <v>11000</v>
      </c>
      <c r="X455" s="147"/>
    </row>
    <row r="456" spans="2:24" ht="19.5" customHeight="1">
      <c r="B456" s="77" t="s">
        <v>234</v>
      </c>
      <c r="C456" s="125" t="s">
        <v>30</v>
      </c>
      <c r="D456" s="77">
        <v>32213</v>
      </c>
      <c r="E456" s="126">
        <v>2006</v>
      </c>
      <c r="F456" s="79"/>
      <c r="G456" s="79"/>
      <c r="H456" s="79"/>
      <c r="I456" s="79"/>
      <c r="J456" s="79"/>
      <c r="K456" s="79"/>
      <c r="L456" s="79"/>
      <c r="M456" s="79"/>
      <c r="N456" s="79"/>
      <c r="O456" s="79"/>
      <c r="P456" s="13"/>
      <c r="Q456" s="13"/>
      <c r="R456" s="13"/>
      <c r="S456" s="13"/>
      <c r="T456" s="13"/>
      <c r="U456" s="18"/>
      <c r="V456" s="147">
        <v>1</v>
      </c>
      <c r="W456" s="147">
        <f t="shared" si="11"/>
        <v>11000</v>
      </c>
      <c r="X456" s="147"/>
    </row>
    <row r="457" spans="2:24" ht="19.5" customHeight="1">
      <c r="B457" s="77" t="s">
        <v>51</v>
      </c>
      <c r="C457" s="125" t="s">
        <v>68</v>
      </c>
      <c r="D457" s="77">
        <v>21114</v>
      </c>
      <c r="E457" s="126">
        <v>2006</v>
      </c>
      <c r="F457" s="79"/>
      <c r="G457" s="79"/>
      <c r="H457" s="79"/>
      <c r="I457" s="79"/>
      <c r="J457" s="79"/>
      <c r="K457" s="79"/>
      <c r="L457" s="79"/>
      <c r="M457" s="79"/>
      <c r="N457" s="79"/>
      <c r="O457" s="79"/>
      <c r="P457" s="13"/>
      <c r="Q457" s="13"/>
      <c r="R457" s="13"/>
      <c r="S457" s="13"/>
      <c r="T457" s="13"/>
      <c r="U457" s="18"/>
      <c r="V457" s="147">
        <v>1</v>
      </c>
      <c r="W457" s="147">
        <f t="shared" si="11"/>
        <v>11000</v>
      </c>
      <c r="X457" s="147"/>
    </row>
    <row r="458" spans="2:24" ht="19.5" customHeight="1">
      <c r="B458" s="77" t="s">
        <v>52</v>
      </c>
      <c r="C458" s="125" t="s">
        <v>67</v>
      </c>
      <c r="D458" s="77">
        <v>2705</v>
      </c>
      <c r="E458" s="126">
        <v>2007</v>
      </c>
      <c r="F458" s="79"/>
      <c r="G458" s="79"/>
      <c r="H458" s="79"/>
      <c r="I458" s="79"/>
      <c r="J458" s="79"/>
      <c r="K458" s="79"/>
      <c r="L458" s="79"/>
      <c r="M458" s="79"/>
      <c r="N458" s="79"/>
      <c r="O458" s="79"/>
      <c r="P458" s="13"/>
      <c r="Q458" s="13"/>
      <c r="R458" s="13"/>
      <c r="S458" s="13"/>
      <c r="T458" s="13"/>
      <c r="U458" s="18"/>
      <c r="V458" s="147">
        <v>1</v>
      </c>
      <c r="W458" s="147">
        <f t="shared" si="11"/>
        <v>11000</v>
      </c>
      <c r="X458" s="147"/>
    </row>
    <row r="459" spans="2:24" ht="19.5" customHeight="1">
      <c r="B459" s="140" t="s">
        <v>52</v>
      </c>
      <c r="C459" s="175" t="s">
        <v>235</v>
      </c>
      <c r="D459" s="140" t="s">
        <v>236</v>
      </c>
      <c r="E459" s="176">
        <v>2008</v>
      </c>
      <c r="F459" s="134"/>
      <c r="G459" s="134"/>
      <c r="H459" s="134"/>
      <c r="I459" s="134"/>
      <c r="J459" s="134"/>
      <c r="K459" s="134"/>
      <c r="L459" s="134"/>
      <c r="M459" s="134"/>
      <c r="N459" s="134"/>
      <c r="O459" s="134"/>
      <c r="P459" s="142"/>
      <c r="Q459" s="142"/>
      <c r="R459" s="142"/>
      <c r="S459" s="142"/>
      <c r="T459" s="142"/>
      <c r="U459" s="137"/>
      <c r="V459" s="157">
        <v>1</v>
      </c>
      <c r="W459" s="147">
        <f t="shared" si="11"/>
        <v>11000</v>
      </c>
      <c r="X459" s="147">
        <v>1</v>
      </c>
    </row>
    <row r="460" spans="2:24" ht="19.5" customHeight="1">
      <c r="B460" s="77" t="s">
        <v>52</v>
      </c>
      <c r="C460" s="125" t="s">
        <v>230</v>
      </c>
      <c r="D460" s="77">
        <v>390945</v>
      </c>
      <c r="E460" s="126">
        <v>2013</v>
      </c>
      <c r="F460" s="79"/>
      <c r="G460" s="79"/>
      <c r="H460" s="79"/>
      <c r="I460" s="79"/>
      <c r="J460" s="79"/>
      <c r="K460" s="79"/>
      <c r="L460" s="79"/>
      <c r="M460" s="79"/>
      <c r="N460" s="79"/>
      <c r="O460" s="79"/>
      <c r="P460" s="13"/>
      <c r="Q460" s="13"/>
      <c r="R460" s="13"/>
      <c r="S460" s="13"/>
      <c r="T460" s="13"/>
      <c r="U460" s="18"/>
      <c r="V460" s="147">
        <v>1</v>
      </c>
      <c r="W460" s="147">
        <f t="shared" si="11"/>
        <v>11000</v>
      </c>
      <c r="X460" s="147"/>
    </row>
    <row r="461" spans="2:24" ht="19.5" customHeight="1">
      <c r="B461" s="77" t="s">
        <v>237</v>
      </c>
      <c r="C461" s="125" t="s">
        <v>68</v>
      </c>
      <c r="D461" s="77">
        <v>232900</v>
      </c>
      <c r="E461" s="126">
        <v>2012</v>
      </c>
      <c r="F461" s="79"/>
      <c r="G461" s="79"/>
      <c r="H461" s="79"/>
      <c r="I461" s="79"/>
      <c r="J461" s="79"/>
      <c r="K461" s="79"/>
      <c r="L461" s="79"/>
      <c r="M461" s="79"/>
      <c r="N461" s="79"/>
      <c r="O461" s="79"/>
      <c r="P461" s="13"/>
      <c r="Q461" s="13"/>
      <c r="R461" s="13"/>
      <c r="S461" s="13"/>
      <c r="T461" s="13"/>
      <c r="U461" s="18"/>
      <c r="V461" s="147">
        <v>1</v>
      </c>
      <c r="W461" s="147">
        <f t="shared" ref="W461:W524" si="12">V461*11000</f>
        <v>11000</v>
      </c>
      <c r="X461" s="147"/>
    </row>
    <row r="462" spans="2:24" ht="39.950000000000003" customHeight="1">
      <c r="B462" s="264" t="s">
        <v>286</v>
      </c>
      <c r="C462" s="265"/>
      <c r="D462" s="265"/>
      <c r="E462" s="265"/>
      <c r="F462" s="268">
        <v>1688</v>
      </c>
      <c r="G462" s="282">
        <v>18286</v>
      </c>
      <c r="H462" s="268">
        <f>G462/F462</f>
        <v>10.832938388625593</v>
      </c>
      <c r="I462" s="92"/>
      <c r="J462" s="228">
        <v>597.6</v>
      </c>
      <c r="K462" s="228">
        <v>145.96</v>
      </c>
      <c r="L462" s="228">
        <v>11.81</v>
      </c>
      <c r="M462" s="228">
        <v>0</v>
      </c>
      <c r="N462" s="228">
        <v>61.5</v>
      </c>
      <c r="O462" s="228">
        <v>1</v>
      </c>
      <c r="P462" s="226">
        <v>9192</v>
      </c>
      <c r="Q462" s="226">
        <v>7669</v>
      </c>
      <c r="R462" s="231">
        <v>49</v>
      </c>
      <c r="S462" s="231">
        <v>4750</v>
      </c>
      <c r="T462" s="231">
        <v>148</v>
      </c>
      <c r="U462" s="226">
        <v>0</v>
      </c>
      <c r="V462" s="147"/>
      <c r="W462" s="147">
        <f t="shared" si="12"/>
        <v>0</v>
      </c>
      <c r="X462" s="147"/>
    </row>
    <row r="463" spans="2:24" ht="19.5" customHeight="1">
      <c r="B463" s="266"/>
      <c r="C463" s="267"/>
      <c r="D463" s="267"/>
      <c r="E463" s="267"/>
      <c r="F463" s="269"/>
      <c r="G463" s="283"/>
      <c r="H463" s="269"/>
      <c r="I463" s="92"/>
      <c r="J463" s="228"/>
      <c r="K463" s="228"/>
      <c r="L463" s="228"/>
      <c r="M463" s="228"/>
      <c r="N463" s="228"/>
      <c r="O463" s="228"/>
      <c r="P463" s="227"/>
      <c r="Q463" s="227"/>
      <c r="R463" s="232"/>
      <c r="S463" s="232"/>
      <c r="T463" s="232"/>
      <c r="U463" s="227"/>
      <c r="V463" s="147"/>
      <c r="W463" s="147">
        <f t="shared" si="12"/>
        <v>0</v>
      </c>
      <c r="X463" s="147"/>
    </row>
    <row r="464" spans="2:24" ht="28.5" customHeight="1">
      <c r="B464" s="77" t="s">
        <v>51</v>
      </c>
      <c r="C464" s="125" t="s">
        <v>67</v>
      </c>
      <c r="D464" s="77">
        <v>3102</v>
      </c>
      <c r="E464" s="126">
        <v>2004</v>
      </c>
      <c r="F464" s="79"/>
      <c r="G464" s="79"/>
      <c r="H464" s="79"/>
      <c r="I464" s="79"/>
      <c r="J464" s="79"/>
      <c r="K464" s="79"/>
      <c r="L464" s="79"/>
      <c r="M464" s="79"/>
      <c r="N464" s="79"/>
      <c r="O464" s="79"/>
      <c r="P464" s="13"/>
      <c r="Q464" s="13"/>
      <c r="R464" s="13"/>
      <c r="S464" s="13"/>
      <c r="T464" s="13"/>
      <c r="U464" s="18"/>
      <c r="V464" s="147">
        <v>1</v>
      </c>
      <c r="W464" s="147">
        <f t="shared" si="12"/>
        <v>11000</v>
      </c>
      <c r="X464" s="147"/>
    </row>
    <row r="465" spans="2:24" ht="28.5" customHeight="1">
      <c r="B465" s="77" t="s">
        <v>52</v>
      </c>
      <c r="C465" s="125" t="s">
        <v>31</v>
      </c>
      <c r="D465" s="77">
        <v>390945</v>
      </c>
      <c r="E465" s="126">
        <v>2010</v>
      </c>
      <c r="F465" s="79"/>
      <c r="G465" s="79"/>
      <c r="H465" s="79"/>
      <c r="I465" s="79"/>
      <c r="J465" s="79"/>
      <c r="K465" s="79"/>
      <c r="L465" s="79"/>
      <c r="M465" s="79"/>
      <c r="N465" s="79"/>
      <c r="O465" s="79"/>
      <c r="P465" s="13"/>
      <c r="Q465" s="13"/>
      <c r="R465" s="13"/>
      <c r="S465" s="13"/>
      <c r="T465" s="13"/>
      <c r="U465" s="18"/>
      <c r="V465" s="147">
        <v>1</v>
      </c>
      <c r="W465" s="147">
        <f t="shared" si="12"/>
        <v>11000</v>
      </c>
      <c r="X465" s="147"/>
    </row>
    <row r="466" spans="2:24" ht="28.5" customHeight="1">
      <c r="B466" s="77" t="s">
        <v>52</v>
      </c>
      <c r="C466" s="125" t="s">
        <v>230</v>
      </c>
      <c r="D466" s="77">
        <v>390994</v>
      </c>
      <c r="E466" s="126">
        <v>2006</v>
      </c>
      <c r="F466" s="79"/>
      <c r="G466" s="79"/>
      <c r="H466" s="79"/>
      <c r="I466" s="79"/>
      <c r="J466" s="79"/>
      <c r="K466" s="79"/>
      <c r="L466" s="79"/>
      <c r="M466" s="79"/>
      <c r="N466" s="79"/>
      <c r="O466" s="79"/>
      <c r="P466" s="13"/>
      <c r="Q466" s="13"/>
      <c r="R466" s="13"/>
      <c r="S466" s="13"/>
      <c r="T466" s="13"/>
      <c r="U466" s="18"/>
      <c r="V466" s="147">
        <v>1</v>
      </c>
      <c r="W466" s="147">
        <f t="shared" si="12"/>
        <v>11000</v>
      </c>
      <c r="X466" s="147"/>
    </row>
    <row r="467" spans="2:24" ht="39.950000000000003" customHeight="1">
      <c r="B467" s="264" t="s">
        <v>287</v>
      </c>
      <c r="C467" s="265"/>
      <c r="D467" s="265"/>
      <c r="E467" s="265"/>
      <c r="F467" s="268">
        <v>1557</v>
      </c>
      <c r="G467" s="282">
        <v>24500</v>
      </c>
      <c r="H467" s="268">
        <f>G467/F467</f>
        <v>15.735388567758511</v>
      </c>
      <c r="I467" s="92"/>
      <c r="J467" s="228">
        <v>825.6</v>
      </c>
      <c r="K467" s="228">
        <v>169.49</v>
      </c>
      <c r="L467" s="228">
        <v>10</v>
      </c>
      <c r="M467" s="228">
        <v>0</v>
      </c>
      <c r="N467" s="228">
        <v>282</v>
      </c>
      <c r="O467" s="228">
        <v>1</v>
      </c>
      <c r="P467" s="226">
        <v>12252</v>
      </c>
      <c r="Q467" s="226">
        <v>10601</v>
      </c>
      <c r="R467" s="231">
        <v>58</v>
      </c>
      <c r="S467" s="231">
        <v>6372</v>
      </c>
      <c r="T467" s="231">
        <v>227</v>
      </c>
      <c r="U467" s="226">
        <v>0</v>
      </c>
      <c r="V467" s="147"/>
      <c r="W467" s="147">
        <f t="shared" si="12"/>
        <v>0</v>
      </c>
      <c r="X467" s="147"/>
    </row>
    <row r="468" spans="2:24" ht="15" customHeight="1">
      <c r="B468" s="266"/>
      <c r="C468" s="267"/>
      <c r="D468" s="267"/>
      <c r="E468" s="267"/>
      <c r="F468" s="269"/>
      <c r="G468" s="283"/>
      <c r="H468" s="269"/>
      <c r="I468" s="92"/>
      <c r="J468" s="228"/>
      <c r="K468" s="228"/>
      <c r="L468" s="228"/>
      <c r="M468" s="228"/>
      <c r="N468" s="228"/>
      <c r="O468" s="228"/>
      <c r="P468" s="227"/>
      <c r="Q468" s="227"/>
      <c r="R468" s="232"/>
      <c r="S468" s="232"/>
      <c r="T468" s="232"/>
      <c r="U468" s="227"/>
      <c r="V468" s="147"/>
      <c r="W468" s="147">
        <f t="shared" si="12"/>
        <v>0</v>
      </c>
      <c r="X468" s="147"/>
    </row>
    <row r="469" spans="2:24" ht="28.5" customHeight="1">
      <c r="B469" s="77" t="s">
        <v>237</v>
      </c>
      <c r="C469" s="125" t="s">
        <v>68</v>
      </c>
      <c r="D469" s="77">
        <v>232900</v>
      </c>
      <c r="E469" s="126">
        <v>2012</v>
      </c>
      <c r="F469" s="79"/>
      <c r="G469" s="79"/>
      <c r="H469" s="79"/>
      <c r="I469" s="79"/>
      <c r="J469" s="79"/>
      <c r="K469" s="79"/>
      <c r="L469" s="79"/>
      <c r="M469" s="79"/>
      <c r="N469" s="79"/>
      <c r="O469" s="79"/>
      <c r="P469" s="13"/>
      <c r="Q469" s="13"/>
      <c r="R469" s="13"/>
      <c r="S469" s="13"/>
      <c r="T469" s="13"/>
      <c r="U469" s="18"/>
      <c r="V469" s="147">
        <v>1</v>
      </c>
      <c r="W469" s="147">
        <f t="shared" si="12"/>
        <v>11000</v>
      </c>
      <c r="X469" s="147"/>
    </row>
    <row r="470" spans="2:24" ht="28.5" customHeight="1">
      <c r="B470" s="77" t="s">
        <v>52</v>
      </c>
      <c r="C470" s="125" t="s">
        <v>31</v>
      </c>
      <c r="D470" s="77">
        <v>390945</v>
      </c>
      <c r="E470" s="126">
        <v>2009</v>
      </c>
      <c r="F470" s="79"/>
      <c r="G470" s="79"/>
      <c r="H470" s="79"/>
      <c r="I470" s="79"/>
      <c r="J470" s="79"/>
      <c r="K470" s="79"/>
      <c r="L470" s="79"/>
      <c r="M470" s="79"/>
      <c r="N470" s="79"/>
      <c r="O470" s="79"/>
      <c r="P470" s="13"/>
      <c r="Q470" s="13"/>
      <c r="R470" s="13"/>
      <c r="S470" s="13"/>
      <c r="T470" s="13"/>
      <c r="U470" s="18"/>
      <c r="V470" s="147">
        <v>1</v>
      </c>
      <c r="W470" s="147">
        <f t="shared" si="12"/>
        <v>11000</v>
      </c>
      <c r="X470" s="147"/>
    </row>
    <row r="471" spans="2:24" ht="28.5" customHeight="1">
      <c r="B471" s="77" t="s">
        <v>52</v>
      </c>
      <c r="C471" s="125" t="s">
        <v>230</v>
      </c>
      <c r="D471" s="77">
        <v>390945</v>
      </c>
      <c r="E471" s="126">
        <v>2011</v>
      </c>
      <c r="F471" s="79"/>
      <c r="G471" s="79"/>
      <c r="H471" s="79"/>
      <c r="I471" s="79"/>
      <c r="J471" s="79"/>
      <c r="K471" s="79"/>
      <c r="L471" s="79"/>
      <c r="M471" s="79"/>
      <c r="N471" s="79"/>
      <c r="O471" s="79"/>
      <c r="P471" s="13"/>
      <c r="Q471" s="13"/>
      <c r="R471" s="13"/>
      <c r="S471" s="13"/>
      <c r="T471" s="13"/>
      <c r="U471" s="18"/>
      <c r="V471" s="147">
        <v>1</v>
      </c>
      <c r="W471" s="147">
        <f t="shared" si="12"/>
        <v>11000</v>
      </c>
      <c r="X471" s="147"/>
    </row>
    <row r="472" spans="2:24" ht="39.950000000000003" customHeight="1">
      <c r="B472" s="264" t="s">
        <v>288</v>
      </c>
      <c r="C472" s="265"/>
      <c r="D472" s="265"/>
      <c r="E472" s="265"/>
      <c r="F472" s="268">
        <v>2182</v>
      </c>
      <c r="G472" s="282">
        <v>24634</v>
      </c>
      <c r="H472" s="268">
        <f>G472/F472</f>
        <v>11.289642529789184</v>
      </c>
      <c r="I472" s="92"/>
      <c r="J472" s="228">
        <v>1579.2</v>
      </c>
      <c r="K472" s="228">
        <v>179.86</v>
      </c>
      <c r="L472" s="228">
        <v>1.8</v>
      </c>
      <c r="M472" s="228">
        <v>1</v>
      </c>
      <c r="N472" s="228">
        <v>189.5</v>
      </c>
      <c r="O472" s="228">
        <v>3</v>
      </c>
      <c r="P472" s="226">
        <v>11992</v>
      </c>
      <c r="Q472" s="226">
        <v>9733</v>
      </c>
      <c r="R472" s="231">
        <v>62</v>
      </c>
      <c r="S472" s="231">
        <v>6253</v>
      </c>
      <c r="T472" s="231">
        <v>171</v>
      </c>
      <c r="U472" s="226">
        <v>0</v>
      </c>
      <c r="V472" s="147"/>
      <c r="W472" s="147">
        <f t="shared" si="12"/>
        <v>0</v>
      </c>
      <c r="X472" s="147"/>
    </row>
    <row r="473" spans="2:24" ht="24.75" customHeight="1">
      <c r="B473" s="266"/>
      <c r="C473" s="267"/>
      <c r="D473" s="267"/>
      <c r="E473" s="267"/>
      <c r="F473" s="269"/>
      <c r="G473" s="283"/>
      <c r="H473" s="269"/>
      <c r="I473" s="92"/>
      <c r="J473" s="228"/>
      <c r="K473" s="228"/>
      <c r="L473" s="228"/>
      <c r="M473" s="228"/>
      <c r="N473" s="228"/>
      <c r="O473" s="228"/>
      <c r="P473" s="227"/>
      <c r="Q473" s="227"/>
      <c r="R473" s="232"/>
      <c r="S473" s="232"/>
      <c r="T473" s="232"/>
      <c r="U473" s="227"/>
      <c r="V473" s="147"/>
      <c r="W473" s="147">
        <f t="shared" si="12"/>
        <v>0</v>
      </c>
      <c r="X473" s="147"/>
    </row>
    <row r="474" spans="2:24" ht="30.75" customHeight="1">
      <c r="B474" s="200" t="s">
        <v>51</v>
      </c>
      <c r="C474" s="201" t="s">
        <v>238</v>
      </c>
      <c r="D474" s="200"/>
      <c r="E474" s="202">
        <v>2010</v>
      </c>
      <c r="F474" s="203"/>
      <c r="G474" s="203"/>
      <c r="H474" s="203"/>
      <c r="I474" s="203"/>
      <c r="J474" s="203"/>
      <c r="K474" s="203"/>
      <c r="L474" s="203"/>
      <c r="M474" s="203"/>
      <c r="N474" s="203"/>
      <c r="O474" s="203"/>
      <c r="P474" s="204"/>
      <c r="Q474" s="204"/>
      <c r="R474" s="204"/>
      <c r="S474" s="204"/>
      <c r="T474" s="204"/>
      <c r="U474" s="205"/>
      <c r="V474" s="147">
        <v>1</v>
      </c>
      <c r="W474" s="147">
        <f t="shared" si="12"/>
        <v>11000</v>
      </c>
      <c r="X474" s="147"/>
    </row>
    <row r="475" spans="2:24" ht="30.75" customHeight="1">
      <c r="B475" s="206" t="s">
        <v>51</v>
      </c>
      <c r="C475" s="207" t="s">
        <v>230</v>
      </c>
      <c r="D475" s="206" t="s">
        <v>231</v>
      </c>
      <c r="E475" s="208" t="s">
        <v>58</v>
      </c>
      <c r="F475" s="203"/>
      <c r="G475" s="203"/>
      <c r="H475" s="203"/>
      <c r="I475" s="203"/>
      <c r="J475" s="203"/>
      <c r="K475" s="203"/>
      <c r="L475" s="203"/>
      <c r="M475" s="203"/>
      <c r="N475" s="203"/>
      <c r="O475" s="203"/>
      <c r="P475" s="204"/>
      <c r="Q475" s="204"/>
      <c r="R475" s="204"/>
      <c r="S475" s="204"/>
      <c r="T475" s="204"/>
      <c r="U475" s="205"/>
      <c r="V475" s="147">
        <v>1</v>
      </c>
      <c r="W475" s="147">
        <f t="shared" si="12"/>
        <v>11000</v>
      </c>
      <c r="X475" s="147"/>
    </row>
    <row r="476" spans="2:24" ht="30.75" customHeight="1">
      <c r="B476" s="200" t="s">
        <v>52</v>
      </c>
      <c r="C476" s="201" t="s">
        <v>230</v>
      </c>
      <c r="D476" s="200">
        <v>390945</v>
      </c>
      <c r="E476" s="202">
        <v>2011</v>
      </c>
      <c r="F476" s="203"/>
      <c r="G476" s="203"/>
      <c r="H476" s="203"/>
      <c r="I476" s="203"/>
      <c r="J476" s="203"/>
      <c r="K476" s="203"/>
      <c r="L476" s="203"/>
      <c r="M476" s="203"/>
      <c r="N476" s="203"/>
      <c r="O476" s="203"/>
      <c r="P476" s="204"/>
      <c r="Q476" s="204"/>
      <c r="R476" s="204"/>
      <c r="S476" s="204"/>
      <c r="T476" s="204"/>
      <c r="U476" s="205"/>
      <c r="V476" s="147">
        <v>1</v>
      </c>
      <c r="W476" s="147">
        <f t="shared" si="12"/>
        <v>11000</v>
      </c>
      <c r="X476" s="147"/>
    </row>
    <row r="477" spans="2:24" ht="30.75" customHeight="1">
      <c r="B477" s="200" t="s">
        <v>52</v>
      </c>
      <c r="C477" s="201" t="s">
        <v>230</v>
      </c>
      <c r="D477" s="200">
        <v>220694</v>
      </c>
      <c r="E477" s="202">
        <v>2008</v>
      </c>
      <c r="F477" s="203"/>
      <c r="G477" s="203"/>
      <c r="H477" s="203"/>
      <c r="I477" s="203"/>
      <c r="J477" s="203"/>
      <c r="K477" s="203"/>
      <c r="L477" s="203"/>
      <c r="M477" s="203"/>
      <c r="N477" s="203"/>
      <c r="O477" s="203"/>
      <c r="P477" s="204"/>
      <c r="Q477" s="204"/>
      <c r="R477" s="204"/>
      <c r="S477" s="204"/>
      <c r="T477" s="204"/>
      <c r="U477" s="205"/>
      <c r="V477" s="147">
        <v>1</v>
      </c>
      <c r="W477" s="147">
        <f t="shared" si="12"/>
        <v>11000</v>
      </c>
      <c r="X477" s="147"/>
    </row>
    <row r="478" spans="2:24" ht="39.950000000000003" customHeight="1">
      <c r="B478" s="250" t="s">
        <v>289</v>
      </c>
      <c r="C478" s="251"/>
      <c r="D478" s="251"/>
      <c r="E478" s="251"/>
      <c r="F478" s="256">
        <v>3037</v>
      </c>
      <c r="G478" s="258">
        <v>19079</v>
      </c>
      <c r="H478" s="256">
        <f>G478/F478</f>
        <v>6.2821863681264407</v>
      </c>
      <c r="I478" s="209"/>
      <c r="J478" s="249">
        <v>1014.16</v>
      </c>
      <c r="K478" s="249">
        <v>166.76</v>
      </c>
      <c r="L478" s="249">
        <v>0</v>
      </c>
      <c r="M478" s="249">
        <v>0</v>
      </c>
      <c r="N478" s="249">
        <v>123</v>
      </c>
      <c r="O478" s="249">
        <v>1</v>
      </c>
      <c r="P478" s="245">
        <v>10232</v>
      </c>
      <c r="Q478" s="245">
        <v>8986</v>
      </c>
      <c r="R478" s="243">
        <v>48</v>
      </c>
      <c r="S478" s="243">
        <v>5283</v>
      </c>
      <c r="T478" s="243">
        <v>280</v>
      </c>
      <c r="U478" s="245">
        <v>0</v>
      </c>
      <c r="V478" s="147"/>
      <c r="W478" s="147">
        <f t="shared" si="12"/>
        <v>0</v>
      </c>
      <c r="X478" s="147"/>
    </row>
    <row r="479" spans="2:24" ht="22.5" customHeight="1">
      <c r="B479" s="252"/>
      <c r="C479" s="253"/>
      <c r="D479" s="253"/>
      <c r="E479" s="253"/>
      <c r="F479" s="257"/>
      <c r="G479" s="259"/>
      <c r="H479" s="257"/>
      <c r="I479" s="209"/>
      <c r="J479" s="249"/>
      <c r="K479" s="249"/>
      <c r="L479" s="249"/>
      <c r="M479" s="249"/>
      <c r="N479" s="249"/>
      <c r="O479" s="249"/>
      <c r="P479" s="246"/>
      <c r="Q479" s="246"/>
      <c r="R479" s="244"/>
      <c r="S479" s="244"/>
      <c r="T479" s="244"/>
      <c r="U479" s="246"/>
      <c r="V479" s="147"/>
      <c r="W479" s="147">
        <f t="shared" si="12"/>
        <v>0</v>
      </c>
      <c r="X479" s="147"/>
    </row>
    <row r="480" spans="2:24" ht="26.25" customHeight="1">
      <c r="B480" s="200" t="s">
        <v>52</v>
      </c>
      <c r="C480" s="201" t="s">
        <v>239</v>
      </c>
      <c r="D480" s="200">
        <v>3307</v>
      </c>
      <c r="E480" s="202">
        <v>1992</v>
      </c>
      <c r="F480" s="203"/>
      <c r="G480" s="203"/>
      <c r="H480" s="203"/>
      <c r="I480" s="203"/>
      <c r="J480" s="203"/>
      <c r="K480" s="203"/>
      <c r="L480" s="203"/>
      <c r="M480" s="203"/>
      <c r="N480" s="203"/>
      <c r="O480" s="203"/>
      <c r="P480" s="204"/>
      <c r="Q480" s="204"/>
      <c r="R480" s="204"/>
      <c r="S480" s="204"/>
      <c r="T480" s="204"/>
      <c r="U480" s="205"/>
      <c r="V480" s="147">
        <v>1</v>
      </c>
      <c r="W480" s="147">
        <f t="shared" si="12"/>
        <v>11000</v>
      </c>
      <c r="X480" s="147"/>
    </row>
    <row r="481" spans="2:24" ht="26.25" customHeight="1">
      <c r="B481" s="200" t="s">
        <v>52</v>
      </c>
      <c r="C481" s="201" t="s">
        <v>230</v>
      </c>
      <c r="D481" s="200">
        <v>390944</v>
      </c>
      <c r="E481" s="202">
        <v>2007</v>
      </c>
      <c r="F481" s="203"/>
      <c r="G481" s="203"/>
      <c r="H481" s="203"/>
      <c r="I481" s="203"/>
      <c r="J481" s="203"/>
      <c r="K481" s="203"/>
      <c r="L481" s="203"/>
      <c r="M481" s="203"/>
      <c r="N481" s="203"/>
      <c r="O481" s="203"/>
      <c r="P481" s="204"/>
      <c r="Q481" s="204"/>
      <c r="R481" s="204"/>
      <c r="S481" s="204"/>
      <c r="T481" s="204"/>
      <c r="U481" s="205"/>
      <c r="V481" s="147">
        <v>1</v>
      </c>
      <c r="W481" s="147">
        <f t="shared" si="12"/>
        <v>11000</v>
      </c>
      <c r="X481" s="147"/>
    </row>
    <row r="482" spans="2:24" ht="26.25" customHeight="1">
      <c r="B482" s="200" t="s">
        <v>237</v>
      </c>
      <c r="C482" s="201" t="s">
        <v>31</v>
      </c>
      <c r="D482" s="200" t="s">
        <v>240</v>
      </c>
      <c r="E482" s="202">
        <v>2012</v>
      </c>
      <c r="F482" s="203"/>
      <c r="G482" s="203"/>
      <c r="H482" s="203"/>
      <c r="I482" s="203"/>
      <c r="J482" s="203"/>
      <c r="K482" s="203"/>
      <c r="L482" s="203"/>
      <c r="M482" s="203"/>
      <c r="N482" s="203"/>
      <c r="O482" s="203"/>
      <c r="P482" s="204"/>
      <c r="Q482" s="204"/>
      <c r="R482" s="204"/>
      <c r="S482" s="204"/>
      <c r="T482" s="204"/>
      <c r="U482" s="205"/>
      <c r="V482" s="147">
        <v>1</v>
      </c>
      <c r="W482" s="147">
        <f t="shared" si="12"/>
        <v>11000</v>
      </c>
      <c r="X482" s="147"/>
    </row>
    <row r="483" spans="2:24" ht="26.25" customHeight="1">
      <c r="B483" s="200" t="s">
        <v>52</v>
      </c>
      <c r="C483" s="201" t="s">
        <v>31</v>
      </c>
      <c r="D483" s="200">
        <v>390945</v>
      </c>
      <c r="E483" s="202">
        <v>2009</v>
      </c>
      <c r="F483" s="203"/>
      <c r="G483" s="203"/>
      <c r="H483" s="203"/>
      <c r="I483" s="203"/>
      <c r="J483" s="203"/>
      <c r="K483" s="203"/>
      <c r="L483" s="203"/>
      <c r="M483" s="203"/>
      <c r="N483" s="203"/>
      <c r="O483" s="203"/>
      <c r="P483" s="204"/>
      <c r="Q483" s="204"/>
      <c r="R483" s="204"/>
      <c r="S483" s="204"/>
      <c r="T483" s="204"/>
      <c r="U483" s="205"/>
      <c r="V483" s="147">
        <v>1</v>
      </c>
      <c r="W483" s="147">
        <f t="shared" si="12"/>
        <v>11000</v>
      </c>
      <c r="X483" s="147"/>
    </row>
    <row r="484" spans="2:24" ht="39.950000000000003" customHeight="1">
      <c r="B484" s="301" t="s">
        <v>290</v>
      </c>
      <c r="C484" s="302"/>
      <c r="D484" s="302"/>
      <c r="E484" s="302"/>
      <c r="F484" s="210">
        <f>F486+F508+F531+F549</f>
        <v>224.82999999999998</v>
      </c>
      <c r="G484" s="210">
        <f>G486+G508+G531+G549</f>
        <v>264169</v>
      </c>
      <c r="H484" s="210">
        <f>G484/F484</f>
        <v>1174.9722012186987</v>
      </c>
      <c r="I484" s="211" t="s">
        <v>20</v>
      </c>
      <c r="J484" s="233">
        <f t="shared" ref="J484:U484" si="13">SUM(J486:J580)</f>
        <v>6944.4239999999991</v>
      </c>
      <c r="K484" s="233">
        <f t="shared" si="13"/>
        <v>3376.8220000000001</v>
      </c>
      <c r="L484" s="233">
        <f t="shared" si="13"/>
        <v>116.42099999999998</v>
      </c>
      <c r="M484" s="233">
        <f t="shared" si="13"/>
        <v>24</v>
      </c>
      <c r="N484" s="233">
        <f t="shared" si="13"/>
        <v>2798.73</v>
      </c>
      <c r="O484" s="233">
        <f t="shared" si="13"/>
        <v>55</v>
      </c>
      <c r="P484" s="233">
        <f t="shared" si="13"/>
        <v>215546</v>
      </c>
      <c r="Q484" s="233">
        <f t="shared" si="13"/>
        <v>166595</v>
      </c>
      <c r="R484" s="233">
        <f t="shared" si="13"/>
        <v>1705</v>
      </c>
      <c r="S484" s="233">
        <f t="shared" si="13"/>
        <v>61618</v>
      </c>
      <c r="T484" s="233">
        <f t="shared" si="13"/>
        <v>6884</v>
      </c>
      <c r="U484" s="233">
        <f t="shared" si="13"/>
        <v>0</v>
      </c>
      <c r="V484" s="147"/>
      <c r="W484" s="147">
        <f t="shared" si="12"/>
        <v>0</v>
      </c>
      <c r="X484" s="147"/>
    </row>
    <row r="485" spans="2:24" ht="30.75" customHeight="1">
      <c r="B485" s="303"/>
      <c r="C485" s="304"/>
      <c r="D485" s="304"/>
      <c r="E485" s="304"/>
      <c r="F485" s="210">
        <f>F487+F501+F509+F519+F525+F537+F543+F557+F563+F569+F575</f>
        <v>20652.400000000001</v>
      </c>
      <c r="G485" s="210">
        <f>G487+G501+G509+G519+G525+G537+G543+G557+G563+G569+G575</f>
        <v>350617</v>
      </c>
      <c r="H485" s="210">
        <f>G485/F485</f>
        <v>16.977058356413782</v>
      </c>
      <c r="I485" s="211" t="s">
        <v>21</v>
      </c>
      <c r="J485" s="234"/>
      <c r="K485" s="234"/>
      <c r="L485" s="234"/>
      <c r="M485" s="234"/>
      <c r="N485" s="234"/>
      <c r="O485" s="234"/>
      <c r="P485" s="234"/>
      <c r="Q485" s="234"/>
      <c r="R485" s="234"/>
      <c r="S485" s="234"/>
      <c r="T485" s="234"/>
      <c r="U485" s="234"/>
      <c r="V485" s="147"/>
      <c r="W485" s="147">
        <f t="shared" si="12"/>
        <v>0</v>
      </c>
      <c r="X485" s="147"/>
    </row>
    <row r="486" spans="2:24" ht="39.950000000000003" customHeight="1">
      <c r="B486" s="250" t="s">
        <v>291</v>
      </c>
      <c r="C486" s="251"/>
      <c r="D486" s="251"/>
      <c r="E486" s="251"/>
      <c r="F486" s="212">
        <v>43</v>
      </c>
      <c r="G486" s="213">
        <v>68157</v>
      </c>
      <c r="H486" s="212">
        <f>G486/F486</f>
        <v>1585.046511627907</v>
      </c>
      <c r="I486" s="213"/>
      <c r="J486" s="240">
        <v>2663.1439999999998</v>
      </c>
      <c r="K486" s="240">
        <v>584.72199999999998</v>
      </c>
      <c r="L486" s="240">
        <v>54.860999999999997</v>
      </c>
      <c r="M486" s="240">
        <v>0</v>
      </c>
      <c r="N486" s="240">
        <v>180</v>
      </c>
      <c r="O486" s="240">
        <v>0</v>
      </c>
      <c r="P486" s="236">
        <v>41232</v>
      </c>
      <c r="Q486" s="236">
        <v>29207</v>
      </c>
      <c r="R486" s="238">
        <v>135</v>
      </c>
      <c r="S486" s="238">
        <v>8658</v>
      </c>
      <c r="T486" s="238">
        <v>1333</v>
      </c>
      <c r="U486" s="236">
        <v>0</v>
      </c>
      <c r="V486" s="147"/>
      <c r="W486" s="147">
        <f t="shared" si="12"/>
        <v>0</v>
      </c>
      <c r="X486" s="147"/>
    </row>
    <row r="487" spans="2:24" ht="39.950000000000003" customHeight="1">
      <c r="B487" s="252"/>
      <c r="C487" s="253"/>
      <c r="D487" s="253"/>
      <c r="E487" s="253"/>
      <c r="F487" s="212">
        <v>2364</v>
      </c>
      <c r="G487" s="213">
        <v>63928</v>
      </c>
      <c r="H487" s="212">
        <f>G487/F487</f>
        <v>27.042301184433164</v>
      </c>
      <c r="I487" s="213"/>
      <c r="J487" s="240"/>
      <c r="K487" s="240"/>
      <c r="L487" s="240"/>
      <c r="M487" s="240"/>
      <c r="N487" s="240"/>
      <c r="O487" s="240"/>
      <c r="P487" s="237"/>
      <c r="Q487" s="237"/>
      <c r="R487" s="239"/>
      <c r="S487" s="239"/>
      <c r="T487" s="239"/>
      <c r="U487" s="237">
        <v>0</v>
      </c>
      <c r="V487" s="147"/>
      <c r="W487" s="147">
        <f t="shared" si="12"/>
        <v>0</v>
      </c>
      <c r="X487" s="147"/>
    </row>
    <row r="488" spans="2:24" ht="16.5" customHeight="1">
      <c r="B488" s="214" t="s">
        <v>241</v>
      </c>
      <c r="C488" s="214" t="s">
        <v>242</v>
      </c>
      <c r="D488" s="214" t="s">
        <v>243</v>
      </c>
      <c r="E488" s="214">
        <v>2011</v>
      </c>
      <c r="F488" s="215"/>
      <c r="G488" s="215"/>
      <c r="H488" s="215"/>
      <c r="I488" s="215"/>
      <c r="J488" s="215"/>
      <c r="K488" s="215"/>
      <c r="L488" s="215"/>
      <c r="M488" s="215"/>
      <c r="N488" s="215"/>
      <c r="O488" s="215"/>
      <c r="P488" s="216"/>
      <c r="Q488" s="216"/>
      <c r="R488" s="216"/>
      <c r="S488" s="216"/>
      <c r="T488" s="216"/>
      <c r="U488" s="217"/>
      <c r="V488" s="147">
        <v>1</v>
      </c>
      <c r="W488" s="147">
        <f t="shared" si="12"/>
        <v>11000</v>
      </c>
      <c r="X488" s="147"/>
    </row>
    <row r="489" spans="2:24" ht="16.5" customHeight="1">
      <c r="B489" s="214" t="s">
        <v>241</v>
      </c>
      <c r="C489" s="214" t="s">
        <v>213</v>
      </c>
      <c r="D489" s="218">
        <v>212300</v>
      </c>
      <c r="E489" s="219">
        <v>2006</v>
      </c>
      <c r="F489" s="215"/>
      <c r="G489" s="215"/>
      <c r="H489" s="215"/>
      <c r="I489" s="215"/>
      <c r="J489" s="215"/>
      <c r="K489" s="215"/>
      <c r="L489" s="215"/>
      <c r="M489" s="215"/>
      <c r="N489" s="215"/>
      <c r="O489" s="215"/>
      <c r="P489" s="216"/>
      <c r="Q489" s="216"/>
      <c r="R489" s="216"/>
      <c r="S489" s="216"/>
      <c r="T489" s="216"/>
      <c r="U489" s="217"/>
      <c r="V489" s="147">
        <v>1</v>
      </c>
      <c r="W489" s="147">
        <f t="shared" si="12"/>
        <v>11000</v>
      </c>
      <c r="X489" s="147"/>
    </row>
    <row r="490" spans="2:24" ht="16.5" customHeight="1">
      <c r="B490" s="214" t="s">
        <v>241</v>
      </c>
      <c r="C490" s="214" t="s">
        <v>33</v>
      </c>
      <c r="D490" s="214" t="s">
        <v>57</v>
      </c>
      <c r="E490" s="214">
        <v>2011</v>
      </c>
      <c r="F490" s="215"/>
      <c r="G490" s="215"/>
      <c r="H490" s="215"/>
      <c r="I490" s="215"/>
      <c r="J490" s="215"/>
      <c r="K490" s="215"/>
      <c r="L490" s="215"/>
      <c r="M490" s="215"/>
      <c r="N490" s="215"/>
      <c r="O490" s="215"/>
      <c r="P490" s="216"/>
      <c r="Q490" s="216"/>
      <c r="R490" s="216"/>
      <c r="S490" s="216"/>
      <c r="T490" s="216"/>
      <c r="U490" s="217"/>
      <c r="V490" s="147">
        <v>1</v>
      </c>
      <c r="W490" s="147">
        <f t="shared" si="12"/>
        <v>11000</v>
      </c>
      <c r="X490" s="147"/>
    </row>
    <row r="491" spans="2:24" ht="16.5" customHeight="1">
      <c r="B491" s="214" t="s">
        <v>244</v>
      </c>
      <c r="C491" s="214" t="s">
        <v>33</v>
      </c>
      <c r="D491" s="214" t="s">
        <v>245</v>
      </c>
      <c r="E491" s="214">
        <v>2012</v>
      </c>
      <c r="F491" s="215"/>
      <c r="G491" s="215"/>
      <c r="H491" s="215"/>
      <c r="I491" s="215"/>
      <c r="J491" s="215"/>
      <c r="K491" s="215"/>
      <c r="L491" s="215"/>
      <c r="M491" s="215"/>
      <c r="N491" s="215"/>
      <c r="O491" s="215"/>
      <c r="P491" s="216"/>
      <c r="Q491" s="216"/>
      <c r="R491" s="216"/>
      <c r="S491" s="216"/>
      <c r="T491" s="216"/>
      <c r="U491" s="217"/>
      <c r="V491" s="147">
        <v>1</v>
      </c>
      <c r="W491" s="147">
        <f t="shared" si="12"/>
        <v>11000</v>
      </c>
      <c r="X491" s="147"/>
    </row>
    <row r="492" spans="2:24" ht="16.5" customHeight="1">
      <c r="B492" s="214" t="s">
        <v>244</v>
      </c>
      <c r="C492" s="214" t="s">
        <v>31</v>
      </c>
      <c r="D492" s="214">
        <v>390945</v>
      </c>
      <c r="E492" s="214">
        <v>2009</v>
      </c>
      <c r="F492" s="215"/>
      <c r="G492" s="215"/>
      <c r="H492" s="215"/>
      <c r="I492" s="215"/>
      <c r="J492" s="215"/>
      <c r="K492" s="215"/>
      <c r="L492" s="215"/>
      <c r="M492" s="215"/>
      <c r="N492" s="215"/>
      <c r="O492" s="215"/>
      <c r="P492" s="216"/>
      <c r="Q492" s="216"/>
      <c r="R492" s="216"/>
      <c r="S492" s="216"/>
      <c r="T492" s="216"/>
      <c r="U492" s="217"/>
      <c r="V492" s="147">
        <v>1</v>
      </c>
      <c r="W492" s="147">
        <f t="shared" si="12"/>
        <v>11000</v>
      </c>
      <c r="X492" s="147"/>
    </row>
    <row r="493" spans="2:24" ht="16.5" customHeight="1">
      <c r="B493" s="214" t="s">
        <v>244</v>
      </c>
      <c r="C493" s="214" t="s">
        <v>31</v>
      </c>
      <c r="D493" s="214">
        <v>390944</v>
      </c>
      <c r="E493" s="214">
        <v>2008</v>
      </c>
      <c r="F493" s="215"/>
      <c r="G493" s="215"/>
      <c r="H493" s="215"/>
      <c r="I493" s="215"/>
      <c r="J493" s="215"/>
      <c r="K493" s="215"/>
      <c r="L493" s="215"/>
      <c r="M493" s="215"/>
      <c r="N493" s="215"/>
      <c r="O493" s="215"/>
      <c r="P493" s="216"/>
      <c r="Q493" s="216"/>
      <c r="R493" s="216"/>
      <c r="S493" s="216"/>
      <c r="T493" s="216"/>
      <c r="U493" s="217"/>
      <c r="V493" s="147">
        <v>1</v>
      </c>
      <c r="W493" s="147">
        <f t="shared" si="12"/>
        <v>11000</v>
      </c>
      <c r="X493" s="147"/>
    </row>
    <row r="494" spans="2:24" ht="16.5" customHeight="1">
      <c r="B494" s="214" t="s">
        <v>244</v>
      </c>
      <c r="C494" s="214" t="s">
        <v>31</v>
      </c>
      <c r="D494" s="214">
        <v>390945</v>
      </c>
      <c r="E494" s="214">
        <v>2010</v>
      </c>
      <c r="F494" s="215"/>
      <c r="G494" s="215"/>
      <c r="H494" s="215"/>
      <c r="I494" s="215"/>
      <c r="J494" s="215"/>
      <c r="K494" s="215"/>
      <c r="L494" s="215"/>
      <c r="M494" s="215"/>
      <c r="N494" s="215"/>
      <c r="O494" s="215"/>
      <c r="P494" s="216"/>
      <c r="Q494" s="216"/>
      <c r="R494" s="216"/>
      <c r="S494" s="216"/>
      <c r="T494" s="216"/>
      <c r="U494" s="217"/>
      <c r="V494" s="147">
        <v>1</v>
      </c>
      <c r="W494" s="147">
        <f t="shared" si="12"/>
        <v>11000</v>
      </c>
      <c r="X494" s="147"/>
    </row>
    <row r="495" spans="2:24" ht="16.5" customHeight="1">
      <c r="B495" s="214" t="s">
        <v>244</v>
      </c>
      <c r="C495" s="214" t="s">
        <v>31</v>
      </c>
      <c r="D495" s="214">
        <v>390995</v>
      </c>
      <c r="E495" s="214">
        <v>2010</v>
      </c>
      <c r="F495" s="215"/>
      <c r="G495" s="215"/>
      <c r="H495" s="215"/>
      <c r="I495" s="215"/>
      <c r="J495" s="215"/>
      <c r="K495" s="215"/>
      <c r="L495" s="215"/>
      <c r="M495" s="215"/>
      <c r="N495" s="215"/>
      <c r="O495" s="215"/>
      <c r="P495" s="216"/>
      <c r="Q495" s="216"/>
      <c r="R495" s="216"/>
      <c r="S495" s="216"/>
      <c r="T495" s="216"/>
      <c r="U495" s="217"/>
      <c r="V495" s="147">
        <v>1</v>
      </c>
      <c r="W495" s="147">
        <f t="shared" si="12"/>
        <v>11000</v>
      </c>
      <c r="X495" s="147"/>
    </row>
    <row r="496" spans="2:24" ht="16.5" customHeight="1">
      <c r="B496" s="214" t="s">
        <v>244</v>
      </c>
      <c r="C496" s="214" t="s">
        <v>30</v>
      </c>
      <c r="D496" s="214">
        <v>330232</v>
      </c>
      <c r="E496" s="214">
        <v>2013</v>
      </c>
      <c r="F496" s="215"/>
      <c r="G496" s="215"/>
      <c r="H496" s="215"/>
      <c r="I496" s="215"/>
      <c r="J496" s="215"/>
      <c r="K496" s="215"/>
      <c r="L496" s="215"/>
      <c r="M496" s="215"/>
      <c r="N496" s="215"/>
      <c r="O496" s="215"/>
      <c r="P496" s="216"/>
      <c r="Q496" s="216"/>
      <c r="R496" s="216"/>
      <c r="S496" s="216"/>
      <c r="T496" s="216"/>
      <c r="U496" s="217"/>
      <c r="V496" s="147">
        <v>1</v>
      </c>
      <c r="W496" s="147">
        <f t="shared" si="12"/>
        <v>11000</v>
      </c>
      <c r="X496" s="147"/>
    </row>
    <row r="497" spans="2:24" ht="16.5" customHeight="1">
      <c r="B497" s="214" t="s">
        <v>244</v>
      </c>
      <c r="C497" s="214" t="s">
        <v>30</v>
      </c>
      <c r="D497" s="214">
        <v>330232</v>
      </c>
      <c r="E497" s="214">
        <v>2014</v>
      </c>
      <c r="F497" s="215"/>
      <c r="G497" s="215"/>
      <c r="H497" s="215"/>
      <c r="I497" s="215"/>
      <c r="J497" s="215"/>
      <c r="K497" s="215"/>
      <c r="L497" s="215"/>
      <c r="M497" s="215"/>
      <c r="N497" s="215"/>
      <c r="O497" s="215"/>
      <c r="P497" s="216"/>
      <c r="Q497" s="216"/>
      <c r="R497" s="216"/>
      <c r="S497" s="216"/>
      <c r="T497" s="216"/>
      <c r="U497" s="217"/>
      <c r="V497" s="147">
        <v>1</v>
      </c>
      <c r="W497" s="147">
        <f t="shared" si="12"/>
        <v>11000</v>
      </c>
      <c r="X497" s="147"/>
    </row>
    <row r="498" spans="2:24" ht="16.5" customHeight="1">
      <c r="B498" s="220" t="s">
        <v>246</v>
      </c>
      <c r="C498" s="220" t="s">
        <v>48</v>
      </c>
      <c r="D498" s="220" t="s">
        <v>247</v>
      </c>
      <c r="E498" s="220">
        <v>1996</v>
      </c>
      <c r="F498" s="221"/>
      <c r="G498" s="221"/>
      <c r="H498" s="221"/>
      <c r="I498" s="221"/>
      <c r="J498" s="221"/>
      <c r="K498" s="221"/>
      <c r="L498" s="221"/>
      <c r="M498" s="221"/>
      <c r="N498" s="221"/>
      <c r="O498" s="221"/>
      <c r="P498" s="222"/>
      <c r="Q498" s="222"/>
      <c r="R498" s="222"/>
      <c r="S498" s="222"/>
      <c r="T498" s="222"/>
      <c r="U498" s="223"/>
      <c r="V498" s="157">
        <v>1</v>
      </c>
      <c r="W498" s="147">
        <f t="shared" si="12"/>
        <v>11000</v>
      </c>
      <c r="X498" s="147">
        <v>1</v>
      </c>
    </row>
    <row r="499" spans="2:24" ht="16.5" customHeight="1">
      <c r="B499" s="220" t="s">
        <v>248</v>
      </c>
      <c r="C499" s="220" t="s">
        <v>42</v>
      </c>
      <c r="D499" s="220">
        <v>130</v>
      </c>
      <c r="E499" s="220">
        <v>1992</v>
      </c>
      <c r="F499" s="221"/>
      <c r="G499" s="221"/>
      <c r="H499" s="221"/>
      <c r="I499" s="221"/>
      <c r="J499" s="221"/>
      <c r="K499" s="221"/>
      <c r="L499" s="221"/>
      <c r="M499" s="221"/>
      <c r="N499" s="221"/>
      <c r="O499" s="221"/>
      <c r="P499" s="222"/>
      <c r="Q499" s="222"/>
      <c r="R499" s="222"/>
      <c r="S499" s="222"/>
      <c r="T499" s="222"/>
      <c r="U499" s="223"/>
      <c r="V499" s="157">
        <v>1</v>
      </c>
      <c r="W499" s="147">
        <f t="shared" si="12"/>
        <v>11000</v>
      </c>
      <c r="X499" s="147">
        <v>1</v>
      </c>
    </row>
    <row r="500" spans="2:24" ht="16.5" customHeight="1">
      <c r="B500" s="214" t="s">
        <v>249</v>
      </c>
      <c r="C500" s="214" t="s">
        <v>30</v>
      </c>
      <c r="D500" s="214">
        <v>32213</v>
      </c>
      <c r="E500" s="214">
        <v>2006</v>
      </c>
      <c r="F500" s="215"/>
      <c r="G500" s="215"/>
      <c r="H500" s="215"/>
      <c r="I500" s="215"/>
      <c r="J500" s="215"/>
      <c r="K500" s="215"/>
      <c r="L500" s="215"/>
      <c r="M500" s="215"/>
      <c r="N500" s="215"/>
      <c r="O500" s="215"/>
      <c r="P500" s="216"/>
      <c r="Q500" s="216"/>
      <c r="R500" s="216"/>
      <c r="S500" s="216"/>
      <c r="T500" s="216"/>
      <c r="U500" s="217"/>
      <c r="V500" s="147">
        <v>1</v>
      </c>
      <c r="W500" s="147">
        <f t="shared" si="12"/>
        <v>11000</v>
      </c>
      <c r="X500" s="147"/>
    </row>
    <row r="501" spans="2:24" ht="39.950000000000003" customHeight="1">
      <c r="B501" s="250" t="s">
        <v>292</v>
      </c>
      <c r="C501" s="251"/>
      <c r="D501" s="251"/>
      <c r="E501" s="251"/>
      <c r="F501" s="247">
        <v>1951</v>
      </c>
      <c r="G501" s="254">
        <v>32109</v>
      </c>
      <c r="H501" s="247">
        <v>13.93</v>
      </c>
      <c r="I501" s="238">
        <v>0</v>
      </c>
      <c r="J501" s="240">
        <v>0</v>
      </c>
      <c r="K501" s="240">
        <v>216.98</v>
      </c>
      <c r="L501" s="240">
        <v>0</v>
      </c>
      <c r="M501" s="240">
        <v>0</v>
      </c>
      <c r="N501" s="240">
        <v>289</v>
      </c>
      <c r="O501" s="240">
        <v>0</v>
      </c>
      <c r="P501" s="236">
        <v>8272</v>
      </c>
      <c r="Q501" s="236">
        <v>7204</v>
      </c>
      <c r="R501" s="238">
        <v>47</v>
      </c>
      <c r="S501" s="238">
        <v>2970</v>
      </c>
      <c r="T501" s="238">
        <v>93</v>
      </c>
      <c r="U501" s="236">
        <v>0</v>
      </c>
      <c r="V501" s="147"/>
      <c r="W501" s="147">
        <f t="shared" si="12"/>
        <v>0</v>
      </c>
      <c r="X501" s="147"/>
    </row>
    <row r="502" spans="2:24" ht="39.950000000000003" customHeight="1">
      <c r="B502" s="252"/>
      <c r="C502" s="253"/>
      <c r="D502" s="253"/>
      <c r="E502" s="253"/>
      <c r="F502" s="248"/>
      <c r="G502" s="255"/>
      <c r="H502" s="248"/>
      <c r="I502" s="239"/>
      <c r="J502" s="240"/>
      <c r="K502" s="240"/>
      <c r="L502" s="240"/>
      <c r="M502" s="240"/>
      <c r="N502" s="240"/>
      <c r="O502" s="240"/>
      <c r="P502" s="237"/>
      <c r="Q502" s="237"/>
      <c r="R502" s="239"/>
      <c r="S502" s="239"/>
      <c r="T502" s="239"/>
      <c r="U502" s="237">
        <v>0</v>
      </c>
      <c r="V502" s="147"/>
      <c r="W502" s="147">
        <f t="shared" si="12"/>
        <v>0</v>
      </c>
      <c r="X502" s="147"/>
    </row>
    <row r="503" spans="2:24" ht="30" customHeight="1">
      <c r="B503" s="214" t="s">
        <v>241</v>
      </c>
      <c r="C503" s="214" t="s">
        <v>242</v>
      </c>
      <c r="D503" s="214">
        <v>212300</v>
      </c>
      <c r="E503" s="214">
        <v>2008</v>
      </c>
      <c r="F503" s="215"/>
      <c r="G503" s="215"/>
      <c r="H503" s="215"/>
      <c r="I503" s="215"/>
      <c r="J503" s="215"/>
      <c r="K503" s="215"/>
      <c r="L503" s="215"/>
      <c r="M503" s="215"/>
      <c r="N503" s="215"/>
      <c r="O503" s="215"/>
      <c r="P503" s="216"/>
      <c r="Q503" s="216"/>
      <c r="R503" s="216"/>
      <c r="S503" s="216"/>
      <c r="T503" s="216"/>
      <c r="U503" s="217"/>
      <c r="V503" s="147">
        <v>1</v>
      </c>
      <c r="W503" s="147">
        <f t="shared" si="12"/>
        <v>11000</v>
      </c>
      <c r="X503" s="147"/>
    </row>
    <row r="504" spans="2:24" ht="30" customHeight="1">
      <c r="B504" s="214" t="s">
        <v>241</v>
      </c>
      <c r="C504" s="214" t="s">
        <v>33</v>
      </c>
      <c r="D504" s="214" t="s">
        <v>57</v>
      </c>
      <c r="E504" s="214">
        <v>2011</v>
      </c>
      <c r="F504" s="215"/>
      <c r="G504" s="215"/>
      <c r="H504" s="215"/>
      <c r="I504" s="215"/>
      <c r="J504" s="215"/>
      <c r="K504" s="215"/>
      <c r="L504" s="215"/>
      <c r="M504" s="215"/>
      <c r="N504" s="215"/>
      <c r="O504" s="215"/>
      <c r="P504" s="216"/>
      <c r="Q504" s="216"/>
      <c r="R504" s="216"/>
      <c r="S504" s="216"/>
      <c r="T504" s="216"/>
      <c r="U504" s="217"/>
      <c r="V504" s="147">
        <v>1</v>
      </c>
      <c r="W504" s="147">
        <f t="shared" si="12"/>
        <v>11000</v>
      </c>
      <c r="X504" s="147"/>
    </row>
    <row r="505" spans="2:24" ht="30" customHeight="1">
      <c r="B505" s="214" t="s">
        <v>244</v>
      </c>
      <c r="C505" s="214" t="s">
        <v>31</v>
      </c>
      <c r="D505" s="214">
        <v>390995</v>
      </c>
      <c r="E505" s="214">
        <v>2015</v>
      </c>
      <c r="F505" s="215"/>
      <c r="G505" s="215"/>
      <c r="H505" s="215"/>
      <c r="I505" s="215"/>
      <c r="J505" s="215"/>
      <c r="K505" s="215"/>
      <c r="L505" s="215"/>
      <c r="M505" s="215"/>
      <c r="N505" s="215"/>
      <c r="O505" s="215"/>
      <c r="P505" s="216"/>
      <c r="Q505" s="216"/>
      <c r="R505" s="216"/>
      <c r="S505" s="216"/>
      <c r="T505" s="216"/>
      <c r="U505" s="217"/>
      <c r="V505" s="147">
        <v>1</v>
      </c>
      <c r="W505" s="147">
        <f t="shared" si="12"/>
        <v>11000</v>
      </c>
      <c r="X505" s="147"/>
    </row>
    <row r="506" spans="2:24" ht="30" customHeight="1">
      <c r="B506" s="214" t="s">
        <v>244</v>
      </c>
      <c r="C506" s="214" t="s">
        <v>31</v>
      </c>
      <c r="D506" s="214">
        <v>39094</v>
      </c>
      <c r="E506" s="214">
        <v>2002</v>
      </c>
      <c r="F506" s="215"/>
      <c r="G506" s="215"/>
      <c r="H506" s="215"/>
      <c r="I506" s="215"/>
      <c r="J506" s="215"/>
      <c r="K506" s="215"/>
      <c r="L506" s="215"/>
      <c r="M506" s="215"/>
      <c r="N506" s="215"/>
      <c r="O506" s="215"/>
      <c r="P506" s="216"/>
      <c r="Q506" s="216"/>
      <c r="R506" s="216"/>
      <c r="S506" s="216"/>
      <c r="T506" s="216"/>
      <c r="U506" s="217"/>
      <c r="V506" s="147">
        <v>1</v>
      </c>
      <c r="W506" s="147">
        <f t="shared" si="12"/>
        <v>11000</v>
      </c>
      <c r="X506" s="147"/>
    </row>
    <row r="507" spans="2:24" ht="30" customHeight="1">
      <c r="B507" s="214" t="s">
        <v>244</v>
      </c>
      <c r="C507" s="214" t="s">
        <v>31</v>
      </c>
      <c r="D507" s="214">
        <v>390945</v>
      </c>
      <c r="E507" s="214">
        <v>2009</v>
      </c>
      <c r="F507" s="215"/>
      <c r="G507" s="215"/>
      <c r="H507" s="215"/>
      <c r="I507" s="215"/>
      <c r="J507" s="215"/>
      <c r="K507" s="215"/>
      <c r="L507" s="215"/>
      <c r="M507" s="215"/>
      <c r="N507" s="215"/>
      <c r="O507" s="215"/>
      <c r="P507" s="216"/>
      <c r="Q507" s="216"/>
      <c r="R507" s="216"/>
      <c r="S507" s="216"/>
      <c r="T507" s="216"/>
      <c r="U507" s="217"/>
      <c r="V507" s="147">
        <v>1</v>
      </c>
      <c r="W507" s="147">
        <f t="shared" si="12"/>
        <v>11000</v>
      </c>
      <c r="X507" s="147"/>
    </row>
    <row r="508" spans="2:24" ht="39.950000000000003" customHeight="1">
      <c r="B508" s="250" t="s">
        <v>293</v>
      </c>
      <c r="C508" s="251"/>
      <c r="D508" s="251"/>
      <c r="E508" s="251"/>
      <c r="F508" s="212">
        <v>42</v>
      </c>
      <c r="G508" s="224">
        <v>59456</v>
      </c>
      <c r="H508" s="212">
        <f>G508/F508</f>
        <v>1415.6190476190477</v>
      </c>
      <c r="I508" s="224">
        <v>59456</v>
      </c>
      <c r="J508" s="240">
        <v>402</v>
      </c>
      <c r="K508" s="240">
        <v>317</v>
      </c>
      <c r="L508" s="240">
        <v>46</v>
      </c>
      <c r="M508" s="240">
        <v>0</v>
      </c>
      <c r="N508" s="240">
        <v>139</v>
      </c>
      <c r="O508" s="240">
        <v>0</v>
      </c>
      <c r="P508" s="236">
        <v>50264</v>
      </c>
      <c r="Q508" s="236">
        <v>33260</v>
      </c>
      <c r="R508" s="238">
        <v>523</v>
      </c>
      <c r="S508" s="238">
        <v>6909</v>
      </c>
      <c r="T508" s="238">
        <v>1041</v>
      </c>
      <c r="U508" s="236">
        <v>0</v>
      </c>
      <c r="V508" s="147"/>
      <c r="W508" s="147">
        <f t="shared" si="12"/>
        <v>0</v>
      </c>
      <c r="X508" s="147"/>
    </row>
    <row r="509" spans="2:24" ht="28.5" customHeight="1">
      <c r="B509" s="252"/>
      <c r="C509" s="253"/>
      <c r="D509" s="253"/>
      <c r="E509" s="253"/>
      <c r="F509" s="212">
        <v>1869</v>
      </c>
      <c r="G509" s="224">
        <v>39328</v>
      </c>
      <c r="H509" s="212">
        <f>G509/F509</f>
        <v>21.042268592830389</v>
      </c>
      <c r="I509" s="224"/>
      <c r="J509" s="240"/>
      <c r="K509" s="240"/>
      <c r="L509" s="240"/>
      <c r="M509" s="240"/>
      <c r="N509" s="240"/>
      <c r="O509" s="240"/>
      <c r="P509" s="237"/>
      <c r="Q509" s="237"/>
      <c r="R509" s="239"/>
      <c r="S509" s="239"/>
      <c r="T509" s="239"/>
      <c r="U509" s="237">
        <v>0</v>
      </c>
      <c r="V509" s="147"/>
      <c r="W509" s="147">
        <f t="shared" si="12"/>
        <v>0</v>
      </c>
      <c r="X509" s="147"/>
    </row>
    <row r="510" spans="2:24" ht="30.75" customHeight="1">
      <c r="B510" s="214" t="s">
        <v>241</v>
      </c>
      <c r="C510" s="214" t="s">
        <v>250</v>
      </c>
      <c r="D510" s="214" t="s">
        <v>294</v>
      </c>
      <c r="E510" s="214">
        <v>2009</v>
      </c>
      <c r="F510" s="215"/>
      <c r="G510" s="215"/>
      <c r="H510" s="215"/>
      <c r="I510" s="215"/>
      <c r="J510" s="215"/>
      <c r="K510" s="215"/>
      <c r="L510" s="215"/>
      <c r="M510" s="215"/>
      <c r="N510" s="215"/>
      <c r="O510" s="215"/>
      <c r="P510" s="216"/>
      <c r="Q510" s="216"/>
      <c r="R510" s="216"/>
      <c r="S510" s="216"/>
      <c r="T510" s="216"/>
      <c r="U510" s="217"/>
      <c r="V510" s="147">
        <v>1</v>
      </c>
      <c r="W510" s="147">
        <f t="shared" si="12"/>
        <v>11000</v>
      </c>
      <c r="X510" s="147"/>
    </row>
    <row r="511" spans="2:24" ht="30.75" customHeight="1">
      <c r="B511" s="214" t="s">
        <v>241</v>
      </c>
      <c r="C511" s="214" t="s">
        <v>251</v>
      </c>
      <c r="D511" s="214">
        <v>213100</v>
      </c>
      <c r="E511" s="214">
        <v>2011</v>
      </c>
      <c r="F511" s="215"/>
      <c r="G511" s="215"/>
      <c r="H511" s="215"/>
      <c r="I511" s="215"/>
      <c r="J511" s="215"/>
      <c r="K511" s="215"/>
      <c r="L511" s="215"/>
      <c r="M511" s="215"/>
      <c r="N511" s="215"/>
      <c r="O511" s="215"/>
      <c r="P511" s="216"/>
      <c r="Q511" s="216"/>
      <c r="R511" s="216"/>
      <c r="S511" s="216"/>
      <c r="T511" s="216"/>
      <c r="U511" s="217"/>
      <c r="V511" s="147">
        <v>1</v>
      </c>
      <c r="W511" s="147">
        <f t="shared" si="12"/>
        <v>11000</v>
      </c>
      <c r="X511" s="147"/>
    </row>
    <row r="512" spans="2:24" ht="30.75" customHeight="1">
      <c r="B512" s="214" t="s">
        <v>244</v>
      </c>
      <c r="C512" s="214" t="s">
        <v>31</v>
      </c>
      <c r="D512" s="214">
        <v>390944</v>
      </c>
      <c r="E512" s="214">
        <v>2006</v>
      </c>
      <c r="F512" s="215"/>
      <c r="G512" s="215"/>
      <c r="H512" s="215"/>
      <c r="I512" s="215"/>
      <c r="J512" s="215"/>
      <c r="K512" s="215"/>
      <c r="L512" s="215"/>
      <c r="M512" s="215"/>
      <c r="N512" s="215"/>
      <c r="O512" s="215"/>
      <c r="P512" s="216"/>
      <c r="Q512" s="216"/>
      <c r="R512" s="216"/>
      <c r="S512" s="216"/>
      <c r="T512" s="216"/>
      <c r="U512" s="217"/>
      <c r="V512" s="147">
        <v>1</v>
      </c>
      <c r="W512" s="147">
        <f t="shared" si="12"/>
        <v>11000</v>
      </c>
      <c r="X512" s="147"/>
    </row>
    <row r="513" spans="2:24" ht="30.75" customHeight="1">
      <c r="B513" s="214" t="s">
        <v>244</v>
      </c>
      <c r="C513" s="214" t="s">
        <v>31</v>
      </c>
      <c r="D513" s="214">
        <v>390995</v>
      </c>
      <c r="E513" s="214">
        <v>2011</v>
      </c>
      <c r="F513" s="215"/>
      <c r="G513" s="215"/>
      <c r="H513" s="215"/>
      <c r="I513" s="215"/>
      <c r="J513" s="215"/>
      <c r="K513" s="215"/>
      <c r="L513" s="215"/>
      <c r="M513" s="215"/>
      <c r="N513" s="215"/>
      <c r="O513" s="215"/>
      <c r="P513" s="216"/>
      <c r="Q513" s="216"/>
      <c r="R513" s="216"/>
      <c r="S513" s="216"/>
      <c r="T513" s="216"/>
      <c r="U513" s="217"/>
      <c r="V513" s="147">
        <v>1</v>
      </c>
      <c r="W513" s="147">
        <f t="shared" si="12"/>
        <v>11000</v>
      </c>
      <c r="X513" s="147"/>
    </row>
    <row r="514" spans="2:24" ht="30.75" customHeight="1">
      <c r="B514" s="214" t="s">
        <v>244</v>
      </c>
      <c r="C514" s="214" t="s">
        <v>31</v>
      </c>
      <c r="D514" s="214">
        <v>390945</v>
      </c>
      <c r="E514" s="214">
        <v>2010</v>
      </c>
      <c r="F514" s="215"/>
      <c r="G514" s="215"/>
      <c r="H514" s="215"/>
      <c r="I514" s="215"/>
      <c r="J514" s="215"/>
      <c r="K514" s="215"/>
      <c r="L514" s="215"/>
      <c r="M514" s="215"/>
      <c r="N514" s="215"/>
      <c r="O514" s="215"/>
      <c r="P514" s="216"/>
      <c r="Q514" s="216"/>
      <c r="R514" s="216"/>
      <c r="S514" s="216"/>
      <c r="T514" s="216"/>
      <c r="U514" s="217"/>
      <c r="V514" s="147">
        <v>1</v>
      </c>
      <c r="W514" s="147">
        <f t="shared" si="12"/>
        <v>11000</v>
      </c>
      <c r="X514" s="147"/>
    </row>
    <row r="515" spans="2:24" ht="30.75" customHeight="1">
      <c r="B515" s="214" t="s">
        <v>244</v>
      </c>
      <c r="C515" s="214" t="s">
        <v>31</v>
      </c>
      <c r="D515" s="214">
        <v>390945</v>
      </c>
      <c r="E515" s="214">
        <v>2009</v>
      </c>
      <c r="F515" s="215"/>
      <c r="G515" s="215"/>
      <c r="H515" s="215"/>
      <c r="I515" s="215"/>
      <c r="J515" s="215"/>
      <c r="K515" s="215"/>
      <c r="L515" s="215"/>
      <c r="M515" s="215"/>
      <c r="N515" s="215"/>
      <c r="O515" s="215"/>
      <c r="P515" s="216"/>
      <c r="Q515" s="216"/>
      <c r="R515" s="216"/>
      <c r="S515" s="216"/>
      <c r="T515" s="216"/>
      <c r="U515" s="217"/>
      <c r="V515" s="147">
        <v>1</v>
      </c>
      <c r="W515" s="147">
        <f t="shared" si="12"/>
        <v>11000</v>
      </c>
      <c r="X515" s="147"/>
    </row>
    <row r="516" spans="2:24" ht="30.75" customHeight="1">
      <c r="B516" s="214" t="s">
        <v>252</v>
      </c>
      <c r="C516" s="214" t="s">
        <v>30</v>
      </c>
      <c r="D516" s="214">
        <v>2705</v>
      </c>
      <c r="E516" s="214">
        <v>2007</v>
      </c>
      <c r="F516" s="215"/>
      <c r="G516" s="215"/>
      <c r="H516" s="215"/>
      <c r="I516" s="215"/>
      <c r="J516" s="215"/>
      <c r="K516" s="215"/>
      <c r="L516" s="215"/>
      <c r="M516" s="215"/>
      <c r="N516" s="215"/>
      <c r="O516" s="215"/>
      <c r="P516" s="216"/>
      <c r="Q516" s="216"/>
      <c r="R516" s="216"/>
      <c r="S516" s="216"/>
      <c r="T516" s="216"/>
      <c r="U516" s="217"/>
      <c r="V516" s="147">
        <v>1</v>
      </c>
      <c r="W516" s="147">
        <f t="shared" si="12"/>
        <v>11000</v>
      </c>
      <c r="X516" s="147"/>
    </row>
    <row r="517" spans="2:24" ht="30.75" customHeight="1">
      <c r="B517" s="214" t="s">
        <v>253</v>
      </c>
      <c r="C517" s="214" t="s">
        <v>30</v>
      </c>
      <c r="D517" s="214" t="s">
        <v>254</v>
      </c>
      <c r="E517" s="214">
        <v>2002</v>
      </c>
      <c r="F517" s="215"/>
      <c r="G517" s="215"/>
      <c r="H517" s="215"/>
      <c r="I517" s="215"/>
      <c r="J517" s="215"/>
      <c r="K517" s="215"/>
      <c r="L517" s="215"/>
      <c r="M517" s="215"/>
      <c r="N517" s="215"/>
      <c r="O517" s="215"/>
      <c r="P517" s="216"/>
      <c r="Q517" s="216"/>
      <c r="R517" s="216"/>
      <c r="S517" s="216"/>
      <c r="T517" s="216"/>
      <c r="U517" s="217"/>
      <c r="V517" s="147">
        <v>1</v>
      </c>
      <c r="W517" s="147">
        <f t="shared" si="12"/>
        <v>11000</v>
      </c>
      <c r="X517" s="147"/>
    </row>
    <row r="518" spans="2:24" ht="30.75" customHeight="1">
      <c r="B518" s="214" t="s">
        <v>244</v>
      </c>
      <c r="C518" s="214" t="s">
        <v>33</v>
      </c>
      <c r="D518" s="214" t="s">
        <v>245</v>
      </c>
      <c r="E518" s="214">
        <v>2012</v>
      </c>
      <c r="F518" s="215"/>
      <c r="G518" s="215"/>
      <c r="H518" s="215"/>
      <c r="I518" s="215"/>
      <c r="J518" s="215"/>
      <c r="K518" s="215"/>
      <c r="L518" s="215"/>
      <c r="M518" s="215"/>
      <c r="N518" s="215"/>
      <c r="O518" s="215"/>
      <c r="P518" s="216"/>
      <c r="Q518" s="216"/>
      <c r="R518" s="216"/>
      <c r="S518" s="216"/>
      <c r="T518" s="216"/>
      <c r="U518" s="217"/>
      <c r="V518" s="147">
        <v>1</v>
      </c>
      <c r="W518" s="147">
        <f t="shared" si="12"/>
        <v>11000</v>
      </c>
      <c r="X518" s="147"/>
    </row>
    <row r="519" spans="2:24" ht="36" customHeight="1">
      <c r="B519" s="250" t="s">
        <v>295</v>
      </c>
      <c r="C519" s="251"/>
      <c r="D519" s="251"/>
      <c r="E519" s="251"/>
      <c r="F519" s="247">
        <v>2094</v>
      </c>
      <c r="G519" s="254">
        <v>25361</v>
      </c>
      <c r="H519" s="247">
        <v>13</v>
      </c>
      <c r="I519" s="238">
        <v>0</v>
      </c>
      <c r="J519" s="240">
        <v>0</v>
      </c>
      <c r="K519" s="240">
        <v>224.8</v>
      </c>
      <c r="L519" s="240">
        <v>1</v>
      </c>
      <c r="M519" s="240">
        <v>12</v>
      </c>
      <c r="N519" s="240">
        <v>432</v>
      </c>
      <c r="O519" s="240">
        <v>19</v>
      </c>
      <c r="P519" s="236">
        <v>7496</v>
      </c>
      <c r="Q519" s="236">
        <v>6727</v>
      </c>
      <c r="R519" s="238">
        <v>37</v>
      </c>
      <c r="S519" s="238">
        <v>4876</v>
      </c>
      <c r="T519" s="238">
        <v>123</v>
      </c>
      <c r="U519" s="236">
        <v>0</v>
      </c>
      <c r="V519" s="147"/>
      <c r="W519" s="147">
        <f t="shared" si="12"/>
        <v>0</v>
      </c>
      <c r="X519" s="147"/>
    </row>
    <row r="520" spans="2:24" ht="39.75" hidden="1" customHeight="1">
      <c r="B520" s="252"/>
      <c r="C520" s="253"/>
      <c r="D520" s="253"/>
      <c r="E520" s="253"/>
      <c r="F520" s="248"/>
      <c r="G520" s="255"/>
      <c r="H520" s="248"/>
      <c r="I520" s="239"/>
      <c r="J520" s="240"/>
      <c r="K520" s="240"/>
      <c r="L520" s="240"/>
      <c r="M520" s="240"/>
      <c r="N520" s="240"/>
      <c r="O520" s="240"/>
      <c r="P520" s="237"/>
      <c r="Q520" s="237"/>
      <c r="R520" s="239"/>
      <c r="S520" s="239"/>
      <c r="T520" s="239"/>
      <c r="U520" s="237">
        <v>0</v>
      </c>
      <c r="V520" s="147"/>
      <c r="W520" s="147">
        <f t="shared" si="12"/>
        <v>0</v>
      </c>
      <c r="X520" s="147"/>
    </row>
    <row r="521" spans="2:24" ht="19.5" customHeight="1">
      <c r="B521" s="214" t="s">
        <v>241</v>
      </c>
      <c r="C521" s="214" t="s">
        <v>242</v>
      </c>
      <c r="D521" s="214">
        <v>212300</v>
      </c>
      <c r="E521" s="214">
        <v>2008</v>
      </c>
      <c r="F521" s="215"/>
      <c r="G521" s="215"/>
      <c r="H521" s="215"/>
      <c r="I521" s="215"/>
      <c r="J521" s="215"/>
      <c r="K521" s="215"/>
      <c r="L521" s="215"/>
      <c r="M521" s="215"/>
      <c r="N521" s="215"/>
      <c r="O521" s="215"/>
      <c r="P521" s="216"/>
      <c r="Q521" s="216"/>
      <c r="R521" s="216"/>
      <c r="S521" s="216"/>
      <c r="T521" s="216"/>
      <c r="U521" s="217"/>
      <c r="V521" s="147">
        <v>1</v>
      </c>
      <c r="W521" s="147">
        <f t="shared" si="12"/>
        <v>11000</v>
      </c>
      <c r="X521" s="147"/>
    </row>
    <row r="522" spans="2:24" ht="19.5" customHeight="1">
      <c r="B522" s="214" t="s">
        <v>244</v>
      </c>
      <c r="C522" s="214" t="s">
        <v>31</v>
      </c>
      <c r="D522" s="214">
        <v>390945</v>
      </c>
      <c r="E522" s="214">
        <v>2012</v>
      </c>
      <c r="F522" s="215"/>
      <c r="G522" s="215"/>
      <c r="H522" s="215"/>
      <c r="I522" s="215"/>
      <c r="J522" s="215"/>
      <c r="K522" s="215"/>
      <c r="L522" s="215"/>
      <c r="M522" s="215"/>
      <c r="N522" s="215"/>
      <c r="O522" s="215"/>
      <c r="P522" s="216"/>
      <c r="Q522" s="216"/>
      <c r="R522" s="216"/>
      <c r="S522" s="216"/>
      <c r="T522" s="216"/>
      <c r="U522" s="217"/>
      <c r="V522" s="147">
        <v>1</v>
      </c>
      <c r="W522" s="147">
        <f t="shared" si="12"/>
        <v>11000</v>
      </c>
      <c r="X522" s="147"/>
    </row>
    <row r="523" spans="2:24" ht="19.5" customHeight="1">
      <c r="B523" s="214" t="s">
        <v>244</v>
      </c>
      <c r="C523" s="214" t="s">
        <v>31</v>
      </c>
      <c r="D523" s="214">
        <v>390944</v>
      </c>
      <c r="E523" s="214">
        <v>2007</v>
      </c>
      <c r="F523" s="215"/>
      <c r="G523" s="215"/>
      <c r="H523" s="215"/>
      <c r="I523" s="215"/>
      <c r="J523" s="215"/>
      <c r="K523" s="215"/>
      <c r="L523" s="215"/>
      <c r="M523" s="215"/>
      <c r="N523" s="215"/>
      <c r="O523" s="215"/>
      <c r="P523" s="216"/>
      <c r="Q523" s="216"/>
      <c r="R523" s="216"/>
      <c r="S523" s="216"/>
      <c r="T523" s="216"/>
      <c r="U523" s="217"/>
      <c r="V523" s="147">
        <v>1</v>
      </c>
      <c r="W523" s="147">
        <f t="shared" si="12"/>
        <v>11000</v>
      </c>
      <c r="X523" s="147"/>
    </row>
    <row r="524" spans="2:24" ht="19.5" customHeight="1">
      <c r="B524" s="214" t="s">
        <v>244</v>
      </c>
      <c r="C524" s="214" t="s">
        <v>31</v>
      </c>
      <c r="D524" s="214">
        <v>390994</v>
      </c>
      <c r="E524" s="214">
        <v>2007</v>
      </c>
      <c r="F524" s="215"/>
      <c r="G524" s="215"/>
      <c r="H524" s="215"/>
      <c r="I524" s="215"/>
      <c r="J524" s="215"/>
      <c r="K524" s="215"/>
      <c r="L524" s="215"/>
      <c r="M524" s="215"/>
      <c r="N524" s="215"/>
      <c r="O524" s="215"/>
      <c r="P524" s="216"/>
      <c r="Q524" s="216"/>
      <c r="R524" s="216"/>
      <c r="S524" s="216"/>
      <c r="T524" s="216"/>
      <c r="U524" s="217"/>
      <c r="V524" s="147">
        <v>1</v>
      </c>
      <c r="W524" s="147">
        <f t="shared" si="12"/>
        <v>11000</v>
      </c>
      <c r="X524" s="147"/>
    </row>
    <row r="525" spans="2:24" ht="39.950000000000003" customHeight="1">
      <c r="B525" s="250" t="s">
        <v>296</v>
      </c>
      <c r="C525" s="251"/>
      <c r="D525" s="251"/>
      <c r="E525" s="251"/>
      <c r="F525" s="247">
        <v>1710</v>
      </c>
      <c r="G525" s="254">
        <v>28332</v>
      </c>
      <c r="H525" s="247">
        <f>G525/F525</f>
        <v>16.568421052631578</v>
      </c>
      <c r="I525" s="213"/>
      <c r="J525" s="240">
        <v>1043</v>
      </c>
      <c r="K525" s="240">
        <v>249</v>
      </c>
      <c r="L525" s="240">
        <v>0</v>
      </c>
      <c r="M525" s="240">
        <v>0</v>
      </c>
      <c r="N525" s="240">
        <v>150</v>
      </c>
      <c r="O525" s="240">
        <v>6</v>
      </c>
      <c r="P525" s="236">
        <v>8704</v>
      </c>
      <c r="Q525" s="236">
        <v>7282</v>
      </c>
      <c r="R525" s="238">
        <v>531</v>
      </c>
      <c r="S525" s="238">
        <v>4739</v>
      </c>
      <c r="T525" s="238">
        <v>116</v>
      </c>
      <c r="U525" s="236">
        <v>0</v>
      </c>
      <c r="V525" s="147"/>
      <c r="W525" s="147">
        <f t="shared" ref="W525:W580" si="14">V525*11000</f>
        <v>0</v>
      </c>
      <c r="X525" s="147"/>
    </row>
    <row r="526" spans="2:24" ht="21" customHeight="1">
      <c r="B526" s="252"/>
      <c r="C526" s="253"/>
      <c r="D526" s="253"/>
      <c r="E526" s="253"/>
      <c r="F526" s="248"/>
      <c r="G526" s="255"/>
      <c r="H526" s="248"/>
      <c r="I526" s="213"/>
      <c r="J526" s="240"/>
      <c r="K526" s="240"/>
      <c r="L526" s="240"/>
      <c r="M526" s="240"/>
      <c r="N526" s="240"/>
      <c r="O526" s="240"/>
      <c r="P526" s="237"/>
      <c r="Q526" s="237"/>
      <c r="R526" s="239"/>
      <c r="S526" s="239"/>
      <c r="T526" s="239"/>
      <c r="U526" s="237">
        <v>0</v>
      </c>
      <c r="V526" s="147"/>
      <c r="W526" s="147">
        <f t="shared" si="14"/>
        <v>0</v>
      </c>
      <c r="X526" s="147"/>
    </row>
    <row r="527" spans="2:24" ht="27" customHeight="1">
      <c r="B527" s="214" t="s">
        <v>241</v>
      </c>
      <c r="C527" s="214" t="s">
        <v>242</v>
      </c>
      <c r="D527" s="214" t="s">
        <v>243</v>
      </c>
      <c r="E527" s="214">
        <v>2011</v>
      </c>
      <c r="F527" s="215"/>
      <c r="G527" s="215"/>
      <c r="H527" s="215"/>
      <c r="I527" s="215"/>
      <c r="J527" s="215"/>
      <c r="K527" s="215"/>
      <c r="L527" s="215"/>
      <c r="M527" s="215"/>
      <c r="N527" s="215"/>
      <c r="O527" s="215"/>
      <c r="P527" s="216"/>
      <c r="Q527" s="216"/>
      <c r="R527" s="216"/>
      <c r="S527" s="216"/>
      <c r="T527" s="216"/>
      <c r="U527" s="217"/>
      <c r="V527" s="147">
        <v>1</v>
      </c>
      <c r="W527" s="147">
        <f t="shared" si="14"/>
        <v>11000</v>
      </c>
      <c r="X527" s="147"/>
    </row>
    <row r="528" spans="2:24" ht="27" customHeight="1">
      <c r="B528" s="214" t="s">
        <v>244</v>
      </c>
      <c r="C528" s="214" t="s">
        <v>33</v>
      </c>
      <c r="D528" s="214" t="s">
        <v>245</v>
      </c>
      <c r="E528" s="214">
        <v>2012</v>
      </c>
      <c r="F528" s="215"/>
      <c r="G528" s="215"/>
      <c r="H528" s="215"/>
      <c r="I528" s="215"/>
      <c r="J528" s="215"/>
      <c r="K528" s="215"/>
      <c r="L528" s="215"/>
      <c r="M528" s="215"/>
      <c r="N528" s="215"/>
      <c r="O528" s="215"/>
      <c r="P528" s="216"/>
      <c r="Q528" s="216"/>
      <c r="R528" s="216"/>
      <c r="S528" s="216"/>
      <c r="T528" s="216"/>
      <c r="U528" s="217"/>
      <c r="V528" s="147">
        <v>1</v>
      </c>
      <c r="W528" s="147">
        <f t="shared" si="14"/>
        <v>11000</v>
      </c>
      <c r="X528" s="147"/>
    </row>
    <row r="529" spans="2:24" ht="27" customHeight="1">
      <c r="B529" s="214" t="s">
        <v>244</v>
      </c>
      <c r="C529" s="214" t="s">
        <v>31</v>
      </c>
      <c r="D529" s="214">
        <v>390945</v>
      </c>
      <c r="E529" s="214">
        <v>2009</v>
      </c>
      <c r="F529" s="215"/>
      <c r="G529" s="215"/>
      <c r="H529" s="215"/>
      <c r="I529" s="215"/>
      <c r="J529" s="215"/>
      <c r="K529" s="215"/>
      <c r="L529" s="215"/>
      <c r="M529" s="215"/>
      <c r="N529" s="215"/>
      <c r="O529" s="215"/>
      <c r="P529" s="216"/>
      <c r="Q529" s="216"/>
      <c r="R529" s="216"/>
      <c r="S529" s="216"/>
      <c r="T529" s="216"/>
      <c r="U529" s="217"/>
      <c r="V529" s="147">
        <v>1</v>
      </c>
      <c r="W529" s="147">
        <f t="shared" si="14"/>
        <v>11000</v>
      </c>
      <c r="X529" s="147"/>
    </row>
    <row r="530" spans="2:24" ht="27" customHeight="1">
      <c r="B530" s="214" t="s">
        <v>244</v>
      </c>
      <c r="C530" s="214" t="s">
        <v>31</v>
      </c>
      <c r="D530" s="214">
        <v>390944</v>
      </c>
      <c r="E530" s="214">
        <v>2007</v>
      </c>
      <c r="F530" s="215"/>
      <c r="G530" s="215"/>
      <c r="H530" s="215"/>
      <c r="I530" s="215"/>
      <c r="J530" s="215"/>
      <c r="K530" s="215"/>
      <c r="L530" s="215"/>
      <c r="M530" s="215"/>
      <c r="N530" s="215"/>
      <c r="O530" s="215"/>
      <c r="P530" s="216"/>
      <c r="Q530" s="216"/>
      <c r="R530" s="216"/>
      <c r="S530" s="216"/>
      <c r="T530" s="216"/>
      <c r="U530" s="217"/>
      <c r="V530" s="147">
        <v>1</v>
      </c>
      <c r="W530" s="147">
        <f t="shared" si="14"/>
        <v>11000</v>
      </c>
      <c r="X530" s="147"/>
    </row>
    <row r="531" spans="2:24" ht="39.950000000000003" customHeight="1">
      <c r="B531" s="250" t="s">
        <v>297</v>
      </c>
      <c r="C531" s="251"/>
      <c r="D531" s="251"/>
      <c r="E531" s="251"/>
      <c r="F531" s="212">
        <v>41</v>
      </c>
      <c r="G531" s="225">
        <v>24242</v>
      </c>
      <c r="H531" s="212">
        <f>G531/F531</f>
        <v>591.26829268292681</v>
      </c>
      <c r="I531" s="213"/>
      <c r="J531" s="240">
        <v>84</v>
      </c>
      <c r="K531" s="240">
        <v>256</v>
      </c>
      <c r="L531" s="240">
        <v>2</v>
      </c>
      <c r="M531" s="240">
        <v>0</v>
      </c>
      <c r="N531" s="240">
        <v>52</v>
      </c>
      <c r="O531" s="240">
        <v>0</v>
      </c>
      <c r="P531" s="236">
        <v>10322</v>
      </c>
      <c r="Q531" s="236">
        <v>8650</v>
      </c>
      <c r="R531" s="238">
        <v>81</v>
      </c>
      <c r="S531" s="238">
        <v>4840</v>
      </c>
      <c r="T531" s="238">
        <v>374</v>
      </c>
      <c r="U531" s="236">
        <v>0</v>
      </c>
      <c r="V531" s="147"/>
      <c r="W531" s="147">
        <f t="shared" si="14"/>
        <v>0</v>
      </c>
      <c r="X531" s="147"/>
    </row>
    <row r="532" spans="2:24" ht="11.25" customHeight="1">
      <c r="B532" s="252"/>
      <c r="C532" s="253"/>
      <c r="D532" s="253"/>
      <c r="E532" s="253"/>
      <c r="F532" s="212">
        <v>1866</v>
      </c>
      <c r="G532" s="225">
        <v>18225</v>
      </c>
      <c r="H532" s="212">
        <f>G532/F532</f>
        <v>9.7668810289389061</v>
      </c>
      <c r="I532" s="213"/>
      <c r="J532" s="240"/>
      <c r="K532" s="240"/>
      <c r="L532" s="240"/>
      <c r="M532" s="240"/>
      <c r="N532" s="240"/>
      <c r="O532" s="240"/>
      <c r="P532" s="237"/>
      <c r="Q532" s="237"/>
      <c r="R532" s="239"/>
      <c r="S532" s="239"/>
      <c r="T532" s="239"/>
      <c r="U532" s="237">
        <v>0</v>
      </c>
      <c r="V532" s="147"/>
      <c r="W532" s="147">
        <f t="shared" si="14"/>
        <v>0</v>
      </c>
      <c r="X532" s="147"/>
    </row>
    <row r="533" spans="2:24" ht="21.75" customHeight="1">
      <c r="B533" s="214" t="s">
        <v>241</v>
      </c>
      <c r="C533" s="214" t="s">
        <v>242</v>
      </c>
      <c r="D533" s="214" t="s">
        <v>243</v>
      </c>
      <c r="E533" s="214">
        <v>2010</v>
      </c>
      <c r="F533" s="215"/>
      <c r="G533" s="215"/>
      <c r="H533" s="215"/>
      <c r="I533" s="215"/>
      <c r="J533" s="215"/>
      <c r="K533" s="215"/>
      <c r="L533" s="215"/>
      <c r="M533" s="215"/>
      <c r="N533" s="215"/>
      <c r="O533" s="215"/>
      <c r="P533" s="216"/>
      <c r="Q533" s="216"/>
      <c r="R533" s="216"/>
      <c r="S533" s="216"/>
      <c r="T533" s="216"/>
      <c r="U533" s="217"/>
      <c r="V533" s="147">
        <v>1</v>
      </c>
      <c r="W533" s="147">
        <f t="shared" si="14"/>
        <v>11000</v>
      </c>
      <c r="X533" s="147"/>
    </row>
    <row r="534" spans="2:24" ht="21.75" customHeight="1">
      <c r="B534" s="214" t="s">
        <v>244</v>
      </c>
      <c r="C534" s="214" t="s">
        <v>31</v>
      </c>
      <c r="D534" s="214">
        <v>390945</v>
      </c>
      <c r="E534" s="214">
        <v>2012</v>
      </c>
      <c r="F534" s="215"/>
      <c r="G534" s="215"/>
      <c r="H534" s="215"/>
      <c r="I534" s="215"/>
      <c r="J534" s="215"/>
      <c r="K534" s="215"/>
      <c r="L534" s="215"/>
      <c r="M534" s="215"/>
      <c r="N534" s="215"/>
      <c r="O534" s="215"/>
      <c r="P534" s="216"/>
      <c r="Q534" s="216"/>
      <c r="R534" s="216"/>
      <c r="S534" s="216"/>
      <c r="T534" s="216"/>
      <c r="U534" s="217"/>
      <c r="V534" s="147">
        <v>1</v>
      </c>
      <c r="W534" s="147">
        <f t="shared" si="14"/>
        <v>11000</v>
      </c>
      <c r="X534" s="147"/>
    </row>
    <row r="535" spans="2:24" ht="21.75" customHeight="1">
      <c r="B535" s="214" t="s">
        <v>244</v>
      </c>
      <c r="C535" s="214" t="s">
        <v>31</v>
      </c>
      <c r="D535" s="214">
        <v>3909</v>
      </c>
      <c r="E535" s="214">
        <v>2004</v>
      </c>
      <c r="F535" s="215"/>
      <c r="G535" s="215"/>
      <c r="H535" s="215"/>
      <c r="I535" s="215"/>
      <c r="J535" s="215"/>
      <c r="K535" s="215"/>
      <c r="L535" s="215"/>
      <c r="M535" s="215"/>
      <c r="N535" s="215"/>
      <c r="O535" s="215"/>
      <c r="P535" s="216"/>
      <c r="Q535" s="216"/>
      <c r="R535" s="216"/>
      <c r="S535" s="216"/>
      <c r="T535" s="216"/>
      <c r="U535" s="217"/>
      <c r="V535" s="147">
        <v>1</v>
      </c>
      <c r="W535" s="147">
        <f t="shared" si="14"/>
        <v>11000</v>
      </c>
      <c r="X535" s="147"/>
    </row>
    <row r="536" spans="2:24" ht="21.75" customHeight="1">
      <c r="B536" s="214" t="s">
        <v>244</v>
      </c>
      <c r="C536" s="214" t="s">
        <v>30</v>
      </c>
      <c r="D536" s="214">
        <v>330232</v>
      </c>
      <c r="E536" s="214">
        <v>2006</v>
      </c>
      <c r="F536" s="215"/>
      <c r="G536" s="215"/>
      <c r="H536" s="215"/>
      <c r="I536" s="215"/>
      <c r="J536" s="215"/>
      <c r="K536" s="215"/>
      <c r="L536" s="215"/>
      <c r="M536" s="215"/>
      <c r="N536" s="215"/>
      <c r="O536" s="215"/>
      <c r="P536" s="216"/>
      <c r="Q536" s="216"/>
      <c r="R536" s="216"/>
      <c r="S536" s="216"/>
      <c r="T536" s="216"/>
      <c r="U536" s="217"/>
      <c r="V536" s="147">
        <v>1</v>
      </c>
      <c r="W536" s="147">
        <f t="shared" si="14"/>
        <v>11000</v>
      </c>
      <c r="X536" s="147"/>
    </row>
    <row r="537" spans="2:24" ht="39.950000000000003" customHeight="1">
      <c r="B537" s="250" t="s">
        <v>298</v>
      </c>
      <c r="C537" s="251"/>
      <c r="D537" s="251"/>
      <c r="E537" s="251"/>
      <c r="F537" s="247">
        <v>1438</v>
      </c>
      <c r="G537" s="254">
        <v>15999</v>
      </c>
      <c r="H537" s="247">
        <v>12.5</v>
      </c>
      <c r="I537" s="213"/>
      <c r="J537" s="240">
        <v>80.3</v>
      </c>
      <c r="K537" s="240">
        <v>180</v>
      </c>
      <c r="L537" s="240">
        <v>10</v>
      </c>
      <c r="M537" s="240">
        <v>1</v>
      </c>
      <c r="N537" s="240">
        <v>220</v>
      </c>
      <c r="O537" s="240">
        <v>8</v>
      </c>
      <c r="P537" s="236">
        <v>4892</v>
      </c>
      <c r="Q537" s="236">
        <v>4116</v>
      </c>
      <c r="R537" s="238">
        <v>36</v>
      </c>
      <c r="S537" s="238">
        <v>3700</v>
      </c>
      <c r="T537" s="238">
        <v>60</v>
      </c>
      <c r="U537" s="236">
        <v>0</v>
      </c>
      <c r="V537" s="147"/>
      <c r="W537" s="147">
        <f t="shared" si="14"/>
        <v>0</v>
      </c>
      <c r="X537" s="147"/>
    </row>
    <row r="538" spans="2:24" ht="26.25" customHeight="1">
      <c r="B538" s="252"/>
      <c r="C538" s="253"/>
      <c r="D538" s="253"/>
      <c r="E538" s="253"/>
      <c r="F538" s="248"/>
      <c r="G538" s="255"/>
      <c r="H538" s="248"/>
      <c r="I538" s="213"/>
      <c r="J538" s="240"/>
      <c r="K538" s="240"/>
      <c r="L538" s="240"/>
      <c r="M538" s="240"/>
      <c r="N538" s="240"/>
      <c r="O538" s="240"/>
      <c r="P538" s="237"/>
      <c r="Q538" s="237"/>
      <c r="R538" s="239"/>
      <c r="S538" s="239"/>
      <c r="T538" s="239"/>
      <c r="U538" s="237">
        <v>0</v>
      </c>
      <c r="V538" s="147"/>
      <c r="W538" s="147">
        <f t="shared" si="14"/>
        <v>0</v>
      </c>
      <c r="X538" s="147"/>
    </row>
    <row r="539" spans="2:24" ht="26.25" customHeight="1">
      <c r="B539" s="214" t="s">
        <v>241</v>
      </c>
      <c r="C539" s="214" t="s">
        <v>242</v>
      </c>
      <c r="D539" s="214">
        <v>212300</v>
      </c>
      <c r="E539" s="214">
        <v>2008</v>
      </c>
      <c r="F539" s="215"/>
      <c r="G539" s="215"/>
      <c r="H539" s="215"/>
      <c r="I539" s="215"/>
      <c r="J539" s="215"/>
      <c r="K539" s="215"/>
      <c r="L539" s="215"/>
      <c r="M539" s="215"/>
      <c r="N539" s="215"/>
      <c r="O539" s="215"/>
      <c r="P539" s="216"/>
      <c r="Q539" s="216"/>
      <c r="R539" s="216"/>
      <c r="S539" s="216"/>
      <c r="T539" s="216"/>
      <c r="U539" s="217"/>
      <c r="V539" s="147">
        <v>1</v>
      </c>
      <c r="W539" s="147">
        <f t="shared" si="14"/>
        <v>11000</v>
      </c>
      <c r="X539" s="147"/>
    </row>
    <row r="540" spans="2:24" ht="26.25" customHeight="1">
      <c r="B540" s="214" t="s">
        <v>244</v>
      </c>
      <c r="C540" s="214" t="s">
        <v>31</v>
      </c>
      <c r="D540" s="214">
        <v>390945</v>
      </c>
      <c r="E540" s="214">
        <v>2009</v>
      </c>
      <c r="F540" s="215"/>
      <c r="G540" s="215"/>
      <c r="H540" s="215"/>
      <c r="I540" s="215"/>
      <c r="J540" s="215"/>
      <c r="K540" s="215"/>
      <c r="L540" s="215"/>
      <c r="M540" s="215"/>
      <c r="N540" s="215"/>
      <c r="O540" s="215"/>
      <c r="P540" s="216"/>
      <c r="Q540" s="216"/>
      <c r="R540" s="216"/>
      <c r="S540" s="216"/>
      <c r="T540" s="216"/>
      <c r="U540" s="217"/>
      <c r="V540" s="147">
        <v>1</v>
      </c>
      <c r="W540" s="147">
        <f t="shared" si="14"/>
        <v>11000</v>
      </c>
      <c r="X540" s="147"/>
    </row>
    <row r="541" spans="2:24" ht="26.25" customHeight="1">
      <c r="B541" s="214" t="s">
        <v>244</v>
      </c>
      <c r="C541" s="214" t="s">
        <v>31</v>
      </c>
      <c r="D541" s="214">
        <v>390902</v>
      </c>
      <c r="E541" s="214">
        <v>2003</v>
      </c>
      <c r="F541" s="215"/>
      <c r="G541" s="215"/>
      <c r="H541" s="215"/>
      <c r="I541" s="215"/>
      <c r="J541" s="215"/>
      <c r="K541" s="215"/>
      <c r="L541" s="215"/>
      <c r="M541" s="215"/>
      <c r="N541" s="215"/>
      <c r="O541" s="215"/>
      <c r="P541" s="216"/>
      <c r="Q541" s="216"/>
      <c r="R541" s="216"/>
      <c r="S541" s="216"/>
      <c r="T541" s="216"/>
      <c r="U541" s="217"/>
      <c r="V541" s="147">
        <v>1</v>
      </c>
      <c r="W541" s="147">
        <f t="shared" si="14"/>
        <v>11000</v>
      </c>
      <c r="X541" s="147"/>
    </row>
    <row r="542" spans="2:24" ht="26.25" customHeight="1">
      <c r="B542" s="214" t="s">
        <v>244</v>
      </c>
      <c r="C542" s="214" t="s">
        <v>31</v>
      </c>
      <c r="D542" s="214">
        <v>39094</v>
      </c>
      <c r="E542" s="214">
        <v>2006</v>
      </c>
      <c r="F542" s="215"/>
      <c r="G542" s="215"/>
      <c r="H542" s="215"/>
      <c r="I542" s="215"/>
      <c r="J542" s="215"/>
      <c r="K542" s="215"/>
      <c r="L542" s="215"/>
      <c r="M542" s="215"/>
      <c r="N542" s="215"/>
      <c r="O542" s="215"/>
      <c r="P542" s="216"/>
      <c r="Q542" s="216"/>
      <c r="R542" s="216"/>
      <c r="S542" s="216"/>
      <c r="T542" s="216"/>
      <c r="U542" s="217"/>
      <c r="V542" s="147">
        <v>1</v>
      </c>
      <c r="W542" s="147">
        <f t="shared" si="14"/>
        <v>11000</v>
      </c>
      <c r="X542" s="147"/>
    </row>
    <row r="543" spans="2:24" ht="39.950000000000003" customHeight="1">
      <c r="B543" s="250" t="s">
        <v>299</v>
      </c>
      <c r="C543" s="251"/>
      <c r="D543" s="251"/>
      <c r="E543" s="251"/>
      <c r="F543" s="256">
        <v>2051</v>
      </c>
      <c r="G543" s="258">
        <v>28229</v>
      </c>
      <c r="H543" s="256">
        <f>G543/F543</f>
        <v>13.763529985372989</v>
      </c>
      <c r="I543" s="209"/>
      <c r="J543" s="249">
        <v>323.83</v>
      </c>
      <c r="K543" s="249">
        <v>255.14</v>
      </c>
      <c r="L543" s="249">
        <v>0.96</v>
      </c>
      <c r="M543" s="249">
        <v>0</v>
      </c>
      <c r="N543" s="249">
        <v>534.13</v>
      </c>
      <c r="O543" s="249">
        <v>0</v>
      </c>
      <c r="P543" s="245">
        <v>8846</v>
      </c>
      <c r="Q543" s="245">
        <v>8146</v>
      </c>
      <c r="R543" s="243">
        <v>26</v>
      </c>
      <c r="S543" s="243">
        <v>6500</v>
      </c>
      <c r="T543" s="243">
        <v>132</v>
      </c>
      <c r="U543" s="245">
        <v>0</v>
      </c>
      <c r="V543" s="147"/>
      <c r="W543" s="147">
        <f t="shared" si="14"/>
        <v>0</v>
      </c>
      <c r="X543" s="147"/>
    </row>
    <row r="544" spans="2:24" ht="15" customHeight="1">
      <c r="B544" s="252"/>
      <c r="C544" s="253"/>
      <c r="D544" s="253"/>
      <c r="E544" s="253"/>
      <c r="F544" s="257"/>
      <c r="G544" s="259"/>
      <c r="H544" s="257"/>
      <c r="I544" s="209"/>
      <c r="J544" s="249"/>
      <c r="K544" s="249"/>
      <c r="L544" s="249"/>
      <c r="M544" s="249"/>
      <c r="N544" s="249"/>
      <c r="O544" s="249"/>
      <c r="P544" s="246"/>
      <c r="Q544" s="246"/>
      <c r="R544" s="244"/>
      <c r="S544" s="244"/>
      <c r="T544" s="244"/>
      <c r="U544" s="246">
        <v>0</v>
      </c>
      <c r="V544" s="147"/>
      <c r="W544" s="147">
        <f t="shared" si="14"/>
        <v>0</v>
      </c>
      <c r="X544" s="147"/>
    </row>
    <row r="545" spans="2:24" ht="24.75" customHeight="1">
      <c r="B545" s="214" t="s">
        <v>241</v>
      </c>
      <c r="C545" s="214" t="s">
        <v>213</v>
      </c>
      <c r="D545" s="214">
        <v>212300</v>
      </c>
      <c r="E545" s="214">
        <v>2007</v>
      </c>
      <c r="F545" s="215"/>
      <c r="G545" s="215"/>
      <c r="H545" s="215"/>
      <c r="I545" s="215"/>
      <c r="J545" s="215"/>
      <c r="K545" s="215"/>
      <c r="L545" s="215"/>
      <c r="M545" s="215"/>
      <c r="N545" s="215"/>
      <c r="O545" s="215"/>
      <c r="P545" s="216"/>
      <c r="Q545" s="216"/>
      <c r="R545" s="216"/>
      <c r="S545" s="216"/>
      <c r="T545" s="216"/>
      <c r="U545" s="217"/>
      <c r="V545" s="147">
        <v>1</v>
      </c>
      <c r="W545" s="147">
        <f t="shared" si="14"/>
        <v>11000</v>
      </c>
      <c r="X545" s="147"/>
    </row>
    <row r="546" spans="2:24" ht="24.75" customHeight="1">
      <c r="B546" s="214" t="s">
        <v>244</v>
      </c>
      <c r="C546" s="214" t="s">
        <v>31</v>
      </c>
      <c r="D546" s="214">
        <v>390945</v>
      </c>
      <c r="E546" s="214">
        <v>2013</v>
      </c>
      <c r="F546" s="215"/>
      <c r="G546" s="215"/>
      <c r="H546" s="215"/>
      <c r="I546" s="215"/>
      <c r="J546" s="215"/>
      <c r="K546" s="215"/>
      <c r="L546" s="215"/>
      <c r="M546" s="215"/>
      <c r="N546" s="215"/>
      <c r="O546" s="215"/>
      <c r="P546" s="216"/>
      <c r="Q546" s="216"/>
      <c r="R546" s="216"/>
      <c r="S546" s="216"/>
      <c r="T546" s="216"/>
      <c r="U546" s="217"/>
      <c r="V546" s="147">
        <v>1</v>
      </c>
      <c r="W546" s="147">
        <f t="shared" si="14"/>
        <v>11000</v>
      </c>
      <c r="X546" s="147"/>
    </row>
    <row r="547" spans="2:24" ht="24.75" customHeight="1">
      <c r="B547" s="214" t="s">
        <v>244</v>
      </c>
      <c r="C547" s="214" t="s">
        <v>31</v>
      </c>
      <c r="D547" s="214">
        <v>390902</v>
      </c>
      <c r="E547" s="214">
        <v>2003</v>
      </c>
      <c r="F547" s="215"/>
      <c r="G547" s="215"/>
      <c r="H547" s="215"/>
      <c r="I547" s="215"/>
      <c r="J547" s="215"/>
      <c r="K547" s="215"/>
      <c r="L547" s="215"/>
      <c r="M547" s="215"/>
      <c r="N547" s="215"/>
      <c r="O547" s="215"/>
      <c r="P547" s="216"/>
      <c r="Q547" s="216"/>
      <c r="R547" s="216"/>
      <c r="S547" s="216"/>
      <c r="T547" s="216"/>
      <c r="U547" s="217"/>
      <c r="V547" s="147">
        <v>1</v>
      </c>
      <c r="W547" s="147">
        <f t="shared" si="14"/>
        <v>11000</v>
      </c>
      <c r="X547" s="147"/>
    </row>
    <row r="548" spans="2:24" ht="24.75" customHeight="1">
      <c r="B548" s="214" t="s">
        <v>244</v>
      </c>
      <c r="C548" s="214" t="s">
        <v>31</v>
      </c>
      <c r="D548" s="214">
        <v>3909</v>
      </c>
      <c r="E548" s="214">
        <v>2005</v>
      </c>
      <c r="F548" s="215"/>
      <c r="G548" s="215"/>
      <c r="H548" s="215"/>
      <c r="I548" s="215"/>
      <c r="J548" s="215"/>
      <c r="K548" s="215"/>
      <c r="L548" s="215"/>
      <c r="M548" s="215"/>
      <c r="N548" s="215"/>
      <c r="O548" s="215"/>
      <c r="P548" s="216"/>
      <c r="Q548" s="216"/>
      <c r="R548" s="216"/>
      <c r="S548" s="216"/>
      <c r="T548" s="216"/>
      <c r="U548" s="217"/>
      <c r="V548" s="147">
        <v>1</v>
      </c>
      <c r="W548" s="147">
        <f t="shared" si="14"/>
        <v>11000</v>
      </c>
      <c r="X548" s="147"/>
    </row>
    <row r="549" spans="2:24" ht="39.950000000000003" customHeight="1">
      <c r="B549" s="250" t="s">
        <v>300</v>
      </c>
      <c r="C549" s="251"/>
      <c r="D549" s="251"/>
      <c r="E549" s="251"/>
      <c r="F549" s="247">
        <v>98.83</v>
      </c>
      <c r="G549" s="254">
        <v>112314</v>
      </c>
      <c r="H549" s="247">
        <f>G549/F549</f>
        <v>1136.4363047657594</v>
      </c>
      <c r="I549" s="213">
        <v>112314</v>
      </c>
      <c r="J549" s="240">
        <v>1052.5999999999999</v>
      </c>
      <c r="K549" s="240">
        <v>226.8</v>
      </c>
      <c r="L549" s="240">
        <v>0</v>
      </c>
      <c r="M549" s="240">
        <v>0</v>
      </c>
      <c r="N549" s="240">
        <v>0</v>
      </c>
      <c r="O549" s="240">
        <v>0</v>
      </c>
      <c r="P549" s="236">
        <v>32720</v>
      </c>
      <c r="Q549" s="236">
        <v>23430</v>
      </c>
      <c r="R549" s="238">
        <v>25</v>
      </c>
      <c r="S549" s="238">
        <v>1813</v>
      </c>
      <c r="T549" s="238">
        <v>2924</v>
      </c>
      <c r="U549" s="236">
        <v>0</v>
      </c>
      <c r="V549" s="147"/>
      <c r="W549" s="147">
        <f t="shared" si="14"/>
        <v>0</v>
      </c>
      <c r="X549" s="147"/>
    </row>
    <row r="550" spans="2:24" ht="15" customHeight="1">
      <c r="B550" s="252"/>
      <c r="C550" s="253"/>
      <c r="D550" s="253"/>
      <c r="E550" s="253"/>
      <c r="F550" s="248"/>
      <c r="G550" s="255"/>
      <c r="H550" s="248"/>
      <c r="I550" s="213"/>
      <c r="J550" s="240"/>
      <c r="K550" s="240"/>
      <c r="L550" s="240"/>
      <c r="M550" s="240"/>
      <c r="N550" s="240"/>
      <c r="O550" s="240"/>
      <c r="P550" s="237"/>
      <c r="Q550" s="237"/>
      <c r="R550" s="239"/>
      <c r="S550" s="239"/>
      <c r="T550" s="239"/>
      <c r="U550" s="237">
        <v>0</v>
      </c>
      <c r="V550" s="147"/>
      <c r="W550" s="147">
        <f t="shared" si="14"/>
        <v>0</v>
      </c>
      <c r="X550" s="147"/>
    </row>
    <row r="551" spans="2:24" ht="21" customHeight="1">
      <c r="B551" s="214" t="s">
        <v>241</v>
      </c>
      <c r="C551" s="214" t="s">
        <v>255</v>
      </c>
      <c r="D551" s="214" t="s">
        <v>301</v>
      </c>
      <c r="E551" s="214">
        <v>2010</v>
      </c>
      <c r="F551" s="215"/>
      <c r="G551" s="215"/>
      <c r="H551" s="215"/>
      <c r="I551" s="215"/>
      <c r="J551" s="215"/>
      <c r="K551" s="215"/>
      <c r="L551" s="215"/>
      <c r="M551" s="215"/>
      <c r="N551" s="215"/>
      <c r="O551" s="215"/>
      <c r="P551" s="216"/>
      <c r="Q551" s="216"/>
      <c r="R551" s="216"/>
      <c r="S551" s="216"/>
      <c r="T551" s="216"/>
      <c r="U551" s="217"/>
      <c r="V551" s="147">
        <v>1</v>
      </c>
      <c r="W551" s="147">
        <f t="shared" si="14"/>
        <v>11000</v>
      </c>
      <c r="X551" s="147"/>
    </row>
    <row r="552" spans="2:24" ht="21" customHeight="1">
      <c r="B552" s="214" t="s">
        <v>244</v>
      </c>
      <c r="C552" s="214" t="s">
        <v>30</v>
      </c>
      <c r="D552" s="214" t="s">
        <v>256</v>
      </c>
      <c r="E552" s="214">
        <v>2007</v>
      </c>
      <c r="F552" s="215"/>
      <c r="G552" s="215"/>
      <c r="H552" s="215"/>
      <c r="I552" s="215"/>
      <c r="J552" s="215"/>
      <c r="K552" s="215"/>
      <c r="L552" s="215"/>
      <c r="M552" s="215"/>
      <c r="N552" s="215"/>
      <c r="O552" s="215"/>
      <c r="P552" s="216"/>
      <c r="Q552" s="216"/>
      <c r="R552" s="216"/>
      <c r="S552" s="216"/>
      <c r="T552" s="216"/>
      <c r="U552" s="217"/>
      <c r="V552" s="147">
        <v>1</v>
      </c>
      <c r="W552" s="147">
        <f t="shared" si="14"/>
        <v>11000</v>
      </c>
      <c r="X552" s="147"/>
    </row>
    <row r="553" spans="2:24" ht="21" customHeight="1">
      <c r="B553" s="214" t="s">
        <v>244</v>
      </c>
      <c r="C553" s="219" t="s">
        <v>30</v>
      </c>
      <c r="D553" s="218">
        <v>3302</v>
      </c>
      <c r="E553" s="219">
        <v>2005</v>
      </c>
      <c r="F553" s="215"/>
      <c r="G553" s="215"/>
      <c r="H553" s="215"/>
      <c r="I553" s="215"/>
      <c r="J553" s="215"/>
      <c r="K553" s="215"/>
      <c r="L553" s="215"/>
      <c r="M553" s="215"/>
      <c r="N553" s="215"/>
      <c r="O553" s="215"/>
      <c r="P553" s="216"/>
      <c r="Q553" s="216"/>
      <c r="R553" s="216"/>
      <c r="S553" s="216"/>
      <c r="T553" s="216"/>
      <c r="U553" s="217"/>
      <c r="V553" s="147">
        <v>1</v>
      </c>
      <c r="W553" s="147">
        <f t="shared" si="14"/>
        <v>11000</v>
      </c>
      <c r="X553" s="147"/>
    </row>
    <row r="554" spans="2:24" ht="21" customHeight="1">
      <c r="B554" s="214" t="s">
        <v>244</v>
      </c>
      <c r="C554" s="214" t="s">
        <v>31</v>
      </c>
      <c r="D554" s="214">
        <v>390944</v>
      </c>
      <c r="E554" s="214">
        <v>2008</v>
      </c>
      <c r="F554" s="215"/>
      <c r="G554" s="215"/>
      <c r="H554" s="215"/>
      <c r="I554" s="215"/>
      <c r="J554" s="215"/>
      <c r="K554" s="215"/>
      <c r="L554" s="215"/>
      <c r="M554" s="215"/>
      <c r="N554" s="215"/>
      <c r="O554" s="215"/>
      <c r="P554" s="216"/>
      <c r="Q554" s="216"/>
      <c r="R554" s="216"/>
      <c r="S554" s="216"/>
      <c r="T554" s="216"/>
      <c r="U554" s="217"/>
      <c r="V554" s="147">
        <v>1</v>
      </c>
      <c r="W554" s="147">
        <f t="shared" si="14"/>
        <v>11000</v>
      </c>
      <c r="X554" s="147"/>
    </row>
    <row r="555" spans="2:24" ht="21" customHeight="1">
      <c r="B555" s="220" t="s">
        <v>244</v>
      </c>
      <c r="C555" s="220" t="s">
        <v>42</v>
      </c>
      <c r="D555" s="220">
        <v>45085</v>
      </c>
      <c r="E555" s="220">
        <v>1998</v>
      </c>
      <c r="F555" s="221"/>
      <c r="G555" s="221"/>
      <c r="H555" s="221"/>
      <c r="I555" s="221"/>
      <c r="J555" s="221"/>
      <c r="K555" s="221"/>
      <c r="L555" s="221"/>
      <c r="M555" s="221"/>
      <c r="N555" s="221"/>
      <c r="O555" s="221"/>
      <c r="P555" s="222"/>
      <c r="Q555" s="222"/>
      <c r="R555" s="222"/>
      <c r="S555" s="222"/>
      <c r="T555" s="222"/>
      <c r="U555" s="223"/>
      <c r="V555" s="157">
        <v>1</v>
      </c>
      <c r="W555" s="147">
        <f t="shared" si="14"/>
        <v>11000</v>
      </c>
      <c r="X555" s="147">
        <v>1</v>
      </c>
    </row>
    <row r="556" spans="2:24" ht="21" customHeight="1">
      <c r="B556" s="214" t="s">
        <v>249</v>
      </c>
      <c r="C556" s="214" t="s">
        <v>30</v>
      </c>
      <c r="D556" s="214">
        <v>32213</v>
      </c>
      <c r="E556" s="214">
        <v>2004</v>
      </c>
      <c r="F556" s="215"/>
      <c r="G556" s="215"/>
      <c r="H556" s="215"/>
      <c r="I556" s="215"/>
      <c r="J556" s="215"/>
      <c r="K556" s="215"/>
      <c r="L556" s="215"/>
      <c r="M556" s="215"/>
      <c r="N556" s="215"/>
      <c r="O556" s="215"/>
      <c r="P556" s="216"/>
      <c r="Q556" s="216"/>
      <c r="R556" s="216"/>
      <c r="S556" s="216"/>
      <c r="T556" s="216"/>
      <c r="U556" s="217"/>
      <c r="V556" s="147">
        <v>1</v>
      </c>
      <c r="W556" s="147">
        <f t="shared" si="14"/>
        <v>11000</v>
      </c>
      <c r="X556" s="147"/>
    </row>
    <row r="557" spans="2:24" ht="39.950000000000003" customHeight="1">
      <c r="B557" s="250" t="s">
        <v>302</v>
      </c>
      <c r="C557" s="251"/>
      <c r="D557" s="251"/>
      <c r="E557" s="251"/>
      <c r="F557" s="247">
        <v>2411.4</v>
      </c>
      <c r="G557" s="254">
        <v>40747</v>
      </c>
      <c r="H557" s="247">
        <f>G557/F557</f>
        <v>16.897652815791655</v>
      </c>
      <c r="I557" s="213"/>
      <c r="J557" s="240">
        <v>962.15</v>
      </c>
      <c r="K557" s="240">
        <v>272.45999999999998</v>
      </c>
      <c r="L557" s="240">
        <v>1.6</v>
      </c>
      <c r="M557" s="240">
        <v>11</v>
      </c>
      <c r="N557" s="240">
        <v>324</v>
      </c>
      <c r="O557" s="240">
        <v>0</v>
      </c>
      <c r="P557" s="236">
        <v>16064</v>
      </c>
      <c r="Q557" s="236">
        <v>15431</v>
      </c>
      <c r="R557" s="238">
        <v>66</v>
      </c>
      <c r="S557" s="238">
        <v>5017</v>
      </c>
      <c r="T557" s="238">
        <v>267</v>
      </c>
      <c r="U557" s="236">
        <v>0</v>
      </c>
      <c r="V557" s="147"/>
      <c r="W557" s="147">
        <f t="shared" si="14"/>
        <v>0</v>
      </c>
      <c r="X557" s="147"/>
    </row>
    <row r="558" spans="2:24" ht="19.5" customHeight="1">
      <c r="B558" s="252"/>
      <c r="C558" s="253"/>
      <c r="D558" s="253"/>
      <c r="E558" s="253"/>
      <c r="F558" s="248"/>
      <c r="G558" s="255"/>
      <c r="H558" s="248"/>
      <c r="I558" s="213"/>
      <c r="J558" s="240"/>
      <c r="K558" s="240"/>
      <c r="L558" s="240"/>
      <c r="M558" s="240"/>
      <c r="N558" s="240"/>
      <c r="O558" s="240"/>
      <c r="P558" s="237"/>
      <c r="Q558" s="237"/>
      <c r="R558" s="239"/>
      <c r="S558" s="239"/>
      <c r="T558" s="239"/>
      <c r="U558" s="237">
        <v>0</v>
      </c>
      <c r="V558" s="147"/>
      <c r="W558" s="147">
        <f t="shared" si="14"/>
        <v>0</v>
      </c>
      <c r="X558" s="147"/>
    </row>
    <row r="559" spans="2:24" ht="23.25" customHeight="1">
      <c r="B559" s="214" t="s">
        <v>241</v>
      </c>
      <c r="C559" s="214" t="s">
        <v>213</v>
      </c>
      <c r="D559" s="214">
        <v>212300</v>
      </c>
      <c r="E559" s="214">
        <v>2007</v>
      </c>
      <c r="F559" s="215"/>
      <c r="G559" s="215"/>
      <c r="H559" s="215"/>
      <c r="I559" s="215"/>
      <c r="J559" s="215"/>
      <c r="K559" s="215"/>
      <c r="L559" s="215"/>
      <c r="M559" s="215"/>
      <c r="N559" s="215"/>
      <c r="O559" s="215"/>
      <c r="P559" s="216"/>
      <c r="Q559" s="216"/>
      <c r="R559" s="216"/>
      <c r="S559" s="216"/>
      <c r="T559" s="216"/>
      <c r="U559" s="217"/>
      <c r="V559" s="147">
        <v>1</v>
      </c>
      <c r="W559" s="147">
        <f t="shared" si="14"/>
        <v>11000</v>
      </c>
      <c r="X559" s="147"/>
    </row>
    <row r="560" spans="2:24" ht="23.25" customHeight="1">
      <c r="B560" s="214" t="s">
        <v>244</v>
      </c>
      <c r="C560" s="214" t="s">
        <v>31</v>
      </c>
      <c r="D560" s="214">
        <v>390944</v>
      </c>
      <c r="E560" s="214">
        <v>2007</v>
      </c>
      <c r="F560" s="215"/>
      <c r="G560" s="215"/>
      <c r="H560" s="215"/>
      <c r="I560" s="215"/>
      <c r="J560" s="215"/>
      <c r="K560" s="215"/>
      <c r="L560" s="215"/>
      <c r="M560" s="215"/>
      <c r="N560" s="215"/>
      <c r="O560" s="215"/>
      <c r="P560" s="216"/>
      <c r="Q560" s="216"/>
      <c r="R560" s="216"/>
      <c r="S560" s="216"/>
      <c r="T560" s="216"/>
      <c r="U560" s="217"/>
      <c r="V560" s="147">
        <v>1</v>
      </c>
      <c r="W560" s="147">
        <f t="shared" si="14"/>
        <v>11000</v>
      </c>
      <c r="X560" s="147"/>
    </row>
    <row r="561" spans="2:24" ht="23.25" customHeight="1">
      <c r="B561" s="214" t="s">
        <v>244</v>
      </c>
      <c r="C561" s="214" t="s">
        <v>31</v>
      </c>
      <c r="D561" s="214">
        <v>390945</v>
      </c>
      <c r="E561" s="214">
        <v>2013</v>
      </c>
      <c r="F561" s="215"/>
      <c r="G561" s="215"/>
      <c r="H561" s="215"/>
      <c r="I561" s="215"/>
      <c r="J561" s="215"/>
      <c r="K561" s="215"/>
      <c r="L561" s="215"/>
      <c r="M561" s="215"/>
      <c r="N561" s="215"/>
      <c r="O561" s="215"/>
      <c r="P561" s="216"/>
      <c r="Q561" s="216"/>
      <c r="R561" s="216"/>
      <c r="S561" s="216"/>
      <c r="T561" s="216"/>
      <c r="U561" s="217"/>
      <c r="V561" s="147">
        <v>1</v>
      </c>
      <c r="W561" s="147">
        <f t="shared" si="14"/>
        <v>11000</v>
      </c>
      <c r="X561" s="147"/>
    </row>
    <row r="562" spans="2:24" ht="23.25" customHeight="1">
      <c r="B562" s="214" t="s">
        <v>244</v>
      </c>
      <c r="C562" s="214" t="s">
        <v>257</v>
      </c>
      <c r="D562" s="214">
        <v>3507</v>
      </c>
      <c r="E562" s="214">
        <v>1991</v>
      </c>
      <c r="F562" s="215"/>
      <c r="G562" s="215"/>
      <c r="H562" s="215"/>
      <c r="I562" s="215"/>
      <c r="J562" s="215"/>
      <c r="K562" s="215"/>
      <c r="L562" s="215"/>
      <c r="M562" s="215"/>
      <c r="N562" s="215"/>
      <c r="O562" s="215"/>
      <c r="P562" s="216"/>
      <c r="Q562" s="216"/>
      <c r="R562" s="216"/>
      <c r="S562" s="216"/>
      <c r="T562" s="216"/>
      <c r="U562" s="217"/>
      <c r="V562" s="147">
        <v>1</v>
      </c>
      <c r="W562" s="147">
        <f t="shared" si="14"/>
        <v>11000</v>
      </c>
      <c r="X562" s="147"/>
    </row>
    <row r="563" spans="2:24" ht="39.950000000000003" customHeight="1">
      <c r="B563" s="250" t="s">
        <v>303</v>
      </c>
      <c r="C563" s="251"/>
      <c r="D563" s="251"/>
      <c r="E563" s="251"/>
      <c r="F563" s="247">
        <v>1384</v>
      </c>
      <c r="G563" s="254">
        <v>21218</v>
      </c>
      <c r="H563" s="247">
        <v>15.33</v>
      </c>
      <c r="I563" s="213"/>
      <c r="J563" s="240">
        <v>0</v>
      </c>
      <c r="K563" s="240">
        <v>172.93</v>
      </c>
      <c r="L563" s="240">
        <v>0</v>
      </c>
      <c r="M563" s="240">
        <v>0</v>
      </c>
      <c r="N563" s="240">
        <v>36</v>
      </c>
      <c r="O563" s="240">
        <v>11</v>
      </c>
      <c r="P563" s="236">
        <v>6656</v>
      </c>
      <c r="Q563" s="236">
        <v>5795</v>
      </c>
      <c r="R563" s="238">
        <v>41</v>
      </c>
      <c r="S563" s="238">
        <v>3698</v>
      </c>
      <c r="T563" s="238">
        <v>86</v>
      </c>
      <c r="U563" s="236">
        <v>0</v>
      </c>
      <c r="V563" s="147"/>
      <c r="W563" s="147">
        <f t="shared" si="14"/>
        <v>0</v>
      </c>
      <c r="X563" s="147"/>
    </row>
    <row r="564" spans="2:24" ht="12" customHeight="1">
      <c r="B564" s="252"/>
      <c r="C564" s="253"/>
      <c r="D564" s="253"/>
      <c r="E564" s="253"/>
      <c r="F564" s="248"/>
      <c r="G564" s="255"/>
      <c r="H564" s="248"/>
      <c r="I564" s="213"/>
      <c r="J564" s="240"/>
      <c r="K564" s="240"/>
      <c r="L564" s="240"/>
      <c r="M564" s="240"/>
      <c r="N564" s="240"/>
      <c r="O564" s="240"/>
      <c r="P564" s="237"/>
      <c r="Q564" s="237"/>
      <c r="R564" s="239"/>
      <c r="S564" s="239"/>
      <c r="T564" s="239"/>
      <c r="U564" s="237">
        <v>0</v>
      </c>
      <c r="V564" s="147"/>
      <c r="W564" s="147">
        <f t="shared" si="14"/>
        <v>0</v>
      </c>
      <c r="X564" s="147"/>
    </row>
    <row r="565" spans="2:24" ht="28.5" customHeight="1">
      <c r="B565" s="214" t="s">
        <v>241</v>
      </c>
      <c r="C565" s="214" t="s">
        <v>242</v>
      </c>
      <c r="D565" s="214" t="s">
        <v>243</v>
      </c>
      <c r="E565" s="214">
        <v>2011</v>
      </c>
      <c r="F565" s="215"/>
      <c r="G565" s="215"/>
      <c r="H565" s="215"/>
      <c r="I565" s="215"/>
      <c r="J565" s="215"/>
      <c r="K565" s="215"/>
      <c r="L565" s="215"/>
      <c r="M565" s="215"/>
      <c r="N565" s="215"/>
      <c r="O565" s="215"/>
      <c r="P565" s="216"/>
      <c r="Q565" s="216"/>
      <c r="R565" s="216"/>
      <c r="S565" s="216"/>
      <c r="T565" s="216"/>
      <c r="U565" s="217"/>
      <c r="V565" s="147">
        <v>1</v>
      </c>
      <c r="W565" s="147">
        <f t="shared" si="14"/>
        <v>11000</v>
      </c>
      <c r="X565" s="147"/>
    </row>
    <row r="566" spans="2:24" ht="28.5" customHeight="1">
      <c r="B566" s="214" t="s">
        <v>244</v>
      </c>
      <c r="C566" s="214" t="s">
        <v>31</v>
      </c>
      <c r="D566" s="214">
        <v>390945</v>
      </c>
      <c r="E566" s="214">
        <v>2013</v>
      </c>
      <c r="F566" s="215"/>
      <c r="G566" s="215"/>
      <c r="H566" s="215"/>
      <c r="I566" s="215"/>
      <c r="J566" s="215"/>
      <c r="K566" s="215"/>
      <c r="L566" s="215"/>
      <c r="M566" s="215"/>
      <c r="N566" s="215"/>
      <c r="O566" s="215"/>
      <c r="P566" s="216"/>
      <c r="Q566" s="216"/>
      <c r="R566" s="216"/>
      <c r="S566" s="216"/>
      <c r="T566" s="216"/>
      <c r="U566" s="217"/>
      <c r="V566" s="147">
        <v>1</v>
      </c>
      <c r="W566" s="147">
        <f t="shared" si="14"/>
        <v>11000</v>
      </c>
      <c r="X566" s="147"/>
    </row>
    <row r="567" spans="2:24" ht="28.5" customHeight="1">
      <c r="B567" s="214" t="s">
        <v>244</v>
      </c>
      <c r="C567" s="214" t="s">
        <v>31</v>
      </c>
      <c r="D567" s="214">
        <v>390945</v>
      </c>
      <c r="E567" s="214">
        <v>2011</v>
      </c>
      <c r="F567" s="215"/>
      <c r="G567" s="215"/>
      <c r="H567" s="215"/>
      <c r="I567" s="215"/>
      <c r="J567" s="215"/>
      <c r="K567" s="215"/>
      <c r="L567" s="215"/>
      <c r="M567" s="215"/>
      <c r="N567" s="215"/>
      <c r="O567" s="215"/>
      <c r="P567" s="216"/>
      <c r="Q567" s="216"/>
      <c r="R567" s="216"/>
      <c r="S567" s="216"/>
      <c r="T567" s="216"/>
      <c r="U567" s="217"/>
      <c r="V567" s="147">
        <v>1</v>
      </c>
      <c r="W567" s="147">
        <f t="shared" si="14"/>
        <v>11000</v>
      </c>
      <c r="X567" s="147"/>
    </row>
    <row r="568" spans="2:24" ht="28.5" customHeight="1">
      <c r="B568" s="214" t="s">
        <v>244</v>
      </c>
      <c r="C568" s="214" t="s">
        <v>31</v>
      </c>
      <c r="D568" s="214">
        <v>390944</v>
      </c>
      <c r="E568" s="214">
        <v>2008</v>
      </c>
      <c r="F568" s="215"/>
      <c r="G568" s="215"/>
      <c r="H568" s="215"/>
      <c r="I568" s="215"/>
      <c r="J568" s="215"/>
      <c r="K568" s="215"/>
      <c r="L568" s="215"/>
      <c r="M568" s="215"/>
      <c r="N568" s="215"/>
      <c r="O568" s="215"/>
      <c r="P568" s="216"/>
      <c r="Q568" s="216"/>
      <c r="R568" s="216"/>
      <c r="S568" s="216"/>
      <c r="T568" s="216"/>
      <c r="U568" s="217"/>
      <c r="V568" s="147">
        <v>1</v>
      </c>
      <c r="W568" s="147">
        <f t="shared" si="14"/>
        <v>11000</v>
      </c>
      <c r="X568" s="147"/>
    </row>
    <row r="569" spans="2:24" ht="39.950000000000003" customHeight="1">
      <c r="B569" s="250" t="s">
        <v>304</v>
      </c>
      <c r="C569" s="251"/>
      <c r="D569" s="251"/>
      <c r="E569" s="251"/>
      <c r="F569" s="247">
        <v>1692</v>
      </c>
      <c r="G569" s="254">
        <v>29559</v>
      </c>
      <c r="H569" s="247">
        <f>G569/F569</f>
        <v>17.469858156028369</v>
      </c>
      <c r="I569" s="213"/>
      <c r="J569" s="240">
        <v>138.9</v>
      </c>
      <c r="K569" s="240">
        <v>228</v>
      </c>
      <c r="L569" s="240">
        <v>0</v>
      </c>
      <c r="M569" s="240">
        <v>0</v>
      </c>
      <c r="N569" s="240">
        <v>177.6</v>
      </c>
      <c r="O569" s="240">
        <v>11</v>
      </c>
      <c r="P569" s="236">
        <v>8304</v>
      </c>
      <c r="Q569" s="236">
        <v>7706</v>
      </c>
      <c r="R569" s="238">
        <v>60</v>
      </c>
      <c r="S569" s="238">
        <v>4230</v>
      </c>
      <c r="T569" s="238">
        <v>204</v>
      </c>
      <c r="U569" s="236">
        <v>0</v>
      </c>
      <c r="V569" s="147"/>
      <c r="W569" s="147">
        <f t="shared" si="14"/>
        <v>0</v>
      </c>
      <c r="X569" s="147"/>
    </row>
    <row r="570" spans="2:24" ht="23.25" customHeight="1">
      <c r="B570" s="252"/>
      <c r="C570" s="253"/>
      <c r="D570" s="253"/>
      <c r="E570" s="253"/>
      <c r="F570" s="248"/>
      <c r="G570" s="255"/>
      <c r="H570" s="248"/>
      <c r="I570" s="213"/>
      <c r="J570" s="240"/>
      <c r="K570" s="240"/>
      <c r="L570" s="240"/>
      <c r="M570" s="240"/>
      <c r="N570" s="240"/>
      <c r="O570" s="240"/>
      <c r="P570" s="237"/>
      <c r="Q570" s="237"/>
      <c r="R570" s="239"/>
      <c r="S570" s="239"/>
      <c r="T570" s="239"/>
      <c r="U570" s="237">
        <v>0</v>
      </c>
      <c r="V570" s="147"/>
      <c r="W570" s="147">
        <f t="shared" si="14"/>
        <v>0</v>
      </c>
      <c r="X570" s="147"/>
    </row>
    <row r="571" spans="2:24" s="44" customFormat="1" ht="27" customHeight="1">
      <c r="B571" s="214" t="s">
        <v>241</v>
      </c>
      <c r="C571" s="214" t="s">
        <v>242</v>
      </c>
      <c r="D571" s="214" t="s">
        <v>243</v>
      </c>
      <c r="E571" s="214">
        <v>2011</v>
      </c>
      <c r="F571" s="215"/>
      <c r="G571" s="215"/>
      <c r="H571" s="215"/>
      <c r="I571" s="215"/>
      <c r="J571" s="215"/>
      <c r="K571" s="215"/>
      <c r="L571" s="215"/>
      <c r="M571" s="215"/>
      <c r="N571" s="215"/>
      <c r="O571" s="215"/>
      <c r="P571" s="216"/>
      <c r="Q571" s="216"/>
      <c r="R571" s="216"/>
      <c r="S571" s="216"/>
      <c r="T571" s="216"/>
      <c r="U571" s="217"/>
      <c r="V571" s="147">
        <v>1</v>
      </c>
      <c r="W571" s="147">
        <f t="shared" si="14"/>
        <v>11000</v>
      </c>
      <c r="X571" s="149"/>
    </row>
    <row r="572" spans="2:24" ht="27" customHeight="1">
      <c r="B572" s="214" t="s">
        <v>244</v>
      </c>
      <c r="C572" s="214" t="s">
        <v>31</v>
      </c>
      <c r="D572" s="214">
        <v>390944</v>
      </c>
      <c r="E572" s="214">
        <v>2008</v>
      </c>
      <c r="F572" s="203"/>
      <c r="G572" s="203"/>
      <c r="H572" s="203"/>
      <c r="I572" s="203"/>
      <c r="J572" s="203"/>
      <c r="K572" s="203"/>
      <c r="L572" s="203"/>
      <c r="M572" s="203"/>
      <c r="N572" s="203"/>
      <c r="O572" s="203"/>
      <c r="P572" s="204"/>
      <c r="Q572" s="204"/>
      <c r="R572" s="204"/>
      <c r="S572" s="204"/>
      <c r="T572" s="204"/>
      <c r="U572" s="205"/>
      <c r="V572" s="149">
        <v>1</v>
      </c>
      <c r="W572" s="147">
        <f t="shared" si="14"/>
        <v>11000</v>
      </c>
      <c r="X572" s="147"/>
    </row>
    <row r="573" spans="2:24" ht="27" customHeight="1">
      <c r="B573" s="214" t="s">
        <v>244</v>
      </c>
      <c r="C573" s="214" t="s">
        <v>31</v>
      </c>
      <c r="D573" s="214">
        <v>390945</v>
      </c>
      <c r="E573" s="214">
        <v>2009</v>
      </c>
      <c r="F573" s="215"/>
      <c r="G573" s="215"/>
      <c r="H573" s="215"/>
      <c r="I573" s="215"/>
      <c r="J573" s="215"/>
      <c r="K573" s="215"/>
      <c r="L573" s="215"/>
      <c r="M573" s="215"/>
      <c r="N573" s="215"/>
      <c r="O573" s="215"/>
      <c r="P573" s="216"/>
      <c r="Q573" s="216"/>
      <c r="R573" s="216"/>
      <c r="S573" s="216"/>
      <c r="T573" s="216"/>
      <c r="U573" s="217"/>
      <c r="V573" s="147">
        <v>1</v>
      </c>
      <c r="W573" s="147">
        <f t="shared" si="14"/>
        <v>11000</v>
      </c>
      <c r="X573" s="147"/>
    </row>
    <row r="574" spans="2:24" ht="27" customHeight="1">
      <c r="B574" s="214" t="s">
        <v>244</v>
      </c>
      <c r="C574" s="214" t="s">
        <v>31</v>
      </c>
      <c r="D574" s="214">
        <v>390902</v>
      </c>
      <c r="E574" s="214">
        <v>2005</v>
      </c>
      <c r="F574" s="215"/>
      <c r="G574" s="215"/>
      <c r="H574" s="215"/>
      <c r="I574" s="215"/>
      <c r="J574" s="215"/>
      <c r="K574" s="215"/>
      <c r="L574" s="215"/>
      <c r="M574" s="215"/>
      <c r="N574" s="215"/>
      <c r="O574" s="215"/>
      <c r="P574" s="216"/>
      <c r="Q574" s="216"/>
      <c r="R574" s="216"/>
      <c r="S574" s="216"/>
      <c r="T574" s="216"/>
      <c r="U574" s="217"/>
      <c r="V574" s="147">
        <v>1</v>
      </c>
      <c r="W574" s="147">
        <f t="shared" si="14"/>
        <v>11000</v>
      </c>
      <c r="X574" s="147"/>
    </row>
    <row r="575" spans="2:24" ht="39.950000000000003" customHeight="1">
      <c r="B575" s="250" t="s">
        <v>305</v>
      </c>
      <c r="C575" s="251"/>
      <c r="D575" s="251"/>
      <c r="E575" s="251"/>
      <c r="F575" s="247">
        <v>1688</v>
      </c>
      <c r="G575" s="254">
        <v>25807</v>
      </c>
      <c r="H575" s="247">
        <f>G575/F575</f>
        <v>15.288507109004739</v>
      </c>
      <c r="I575" s="213"/>
      <c r="J575" s="240">
        <v>194.5</v>
      </c>
      <c r="K575" s="240">
        <v>192.99</v>
      </c>
      <c r="L575" s="240">
        <v>0</v>
      </c>
      <c r="M575" s="240">
        <v>0</v>
      </c>
      <c r="N575" s="240">
        <v>265</v>
      </c>
      <c r="O575" s="240">
        <v>0</v>
      </c>
      <c r="P575" s="236">
        <v>11774</v>
      </c>
      <c r="Q575" s="236">
        <v>9641</v>
      </c>
      <c r="R575" s="238">
        <v>97</v>
      </c>
      <c r="S575" s="238">
        <v>3668</v>
      </c>
      <c r="T575" s="238">
        <v>131</v>
      </c>
      <c r="U575" s="236">
        <v>0</v>
      </c>
      <c r="V575" s="147"/>
      <c r="W575" s="147">
        <f t="shared" si="14"/>
        <v>0</v>
      </c>
      <c r="X575" s="147"/>
    </row>
    <row r="576" spans="2:24" ht="19.5" customHeight="1">
      <c r="B576" s="252"/>
      <c r="C576" s="253"/>
      <c r="D576" s="253"/>
      <c r="E576" s="253"/>
      <c r="F576" s="248"/>
      <c r="G576" s="255"/>
      <c r="H576" s="248"/>
      <c r="I576" s="213"/>
      <c r="J576" s="240"/>
      <c r="K576" s="240"/>
      <c r="L576" s="240"/>
      <c r="M576" s="240"/>
      <c r="N576" s="240"/>
      <c r="O576" s="240"/>
      <c r="P576" s="237"/>
      <c r="Q576" s="237"/>
      <c r="R576" s="239"/>
      <c r="S576" s="239"/>
      <c r="T576" s="239"/>
      <c r="U576" s="237">
        <v>0</v>
      </c>
      <c r="V576" s="147"/>
      <c r="W576" s="147">
        <f t="shared" si="14"/>
        <v>0</v>
      </c>
      <c r="X576" s="147"/>
    </row>
    <row r="577" spans="2:24" ht="23.25" customHeight="1">
      <c r="B577" s="214" t="s">
        <v>241</v>
      </c>
      <c r="C577" s="214" t="s">
        <v>213</v>
      </c>
      <c r="D577" s="214"/>
      <c r="E577" s="214">
        <v>2007</v>
      </c>
      <c r="F577" s="215"/>
      <c r="G577" s="215"/>
      <c r="H577" s="215"/>
      <c r="I577" s="215"/>
      <c r="J577" s="215"/>
      <c r="K577" s="215"/>
      <c r="L577" s="215"/>
      <c r="M577" s="215"/>
      <c r="N577" s="215"/>
      <c r="O577" s="215"/>
      <c r="P577" s="216"/>
      <c r="Q577" s="216"/>
      <c r="R577" s="216"/>
      <c r="S577" s="216"/>
      <c r="T577" s="216"/>
      <c r="U577" s="217"/>
      <c r="V577" s="147">
        <v>1</v>
      </c>
      <c r="W577" s="147">
        <f t="shared" si="14"/>
        <v>11000</v>
      </c>
      <c r="X577" s="147"/>
    </row>
    <row r="578" spans="2:24" s="44" customFormat="1" ht="23.25" customHeight="1">
      <c r="B578" s="214" t="s">
        <v>244</v>
      </c>
      <c r="C578" s="214" t="s">
        <v>30</v>
      </c>
      <c r="D578" s="214">
        <v>330232</v>
      </c>
      <c r="E578" s="214">
        <v>2007</v>
      </c>
      <c r="F578" s="215"/>
      <c r="G578" s="215"/>
      <c r="H578" s="215"/>
      <c r="I578" s="215"/>
      <c r="J578" s="215"/>
      <c r="K578" s="215"/>
      <c r="L578" s="215"/>
      <c r="M578" s="215"/>
      <c r="N578" s="215"/>
      <c r="O578" s="215"/>
      <c r="P578" s="216"/>
      <c r="Q578" s="216"/>
      <c r="R578" s="216"/>
      <c r="S578" s="216"/>
      <c r="T578" s="216"/>
      <c r="U578" s="217"/>
      <c r="V578" s="147">
        <v>1</v>
      </c>
      <c r="W578" s="147">
        <f t="shared" si="14"/>
        <v>11000</v>
      </c>
      <c r="X578" s="149"/>
    </row>
    <row r="579" spans="2:24" ht="23.25" customHeight="1">
      <c r="B579" s="214" t="s">
        <v>244</v>
      </c>
      <c r="C579" s="214" t="s">
        <v>31</v>
      </c>
      <c r="D579" s="214">
        <v>390945</v>
      </c>
      <c r="E579" s="214">
        <v>2009</v>
      </c>
      <c r="F579" s="203"/>
      <c r="G579" s="203"/>
      <c r="H579" s="203"/>
      <c r="I579" s="203"/>
      <c r="J579" s="203"/>
      <c r="K579" s="203"/>
      <c r="L579" s="203"/>
      <c r="M579" s="203"/>
      <c r="N579" s="203"/>
      <c r="O579" s="203"/>
      <c r="P579" s="204"/>
      <c r="Q579" s="204"/>
      <c r="R579" s="204"/>
      <c r="S579" s="204"/>
      <c r="T579" s="204"/>
      <c r="U579" s="205"/>
      <c r="V579" s="149">
        <v>1</v>
      </c>
      <c r="W579" s="147">
        <f t="shared" si="14"/>
        <v>11000</v>
      </c>
      <c r="X579" s="147"/>
    </row>
    <row r="580" spans="2:24" ht="23.25" customHeight="1">
      <c r="B580" s="214" t="s">
        <v>244</v>
      </c>
      <c r="C580" s="219" t="s">
        <v>31</v>
      </c>
      <c r="D580" s="219">
        <v>390992</v>
      </c>
      <c r="E580" s="219">
        <v>2003</v>
      </c>
      <c r="F580" s="215"/>
      <c r="G580" s="215"/>
      <c r="H580" s="215"/>
      <c r="I580" s="215"/>
      <c r="J580" s="215"/>
      <c r="K580" s="215"/>
      <c r="L580" s="215"/>
      <c r="M580" s="215"/>
      <c r="N580" s="215"/>
      <c r="O580" s="215"/>
      <c r="P580" s="216"/>
      <c r="Q580" s="216"/>
      <c r="R580" s="216"/>
      <c r="S580" s="216"/>
      <c r="T580" s="216"/>
      <c r="U580" s="217"/>
      <c r="V580" s="147">
        <v>1</v>
      </c>
      <c r="W580" s="147">
        <f t="shared" si="14"/>
        <v>11000</v>
      </c>
      <c r="X580" s="147"/>
    </row>
    <row r="581" spans="2:24" ht="39.950000000000003" customHeight="1">
      <c r="B581" s="150" t="s">
        <v>331</v>
      </c>
      <c r="C581" s="151"/>
      <c r="D581" s="150"/>
      <c r="E581" s="150"/>
      <c r="F581" s="152"/>
      <c r="G581" s="153"/>
      <c r="H581" s="152"/>
      <c r="I581" s="154"/>
      <c r="J581" s="155"/>
      <c r="K581" s="155"/>
      <c r="L581" s="155"/>
      <c r="M581" s="155"/>
      <c r="N581" s="155"/>
      <c r="O581" s="155"/>
      <c r="P581" s="155"/>
      <c r="Q581" s="155"/>
      <c r="R581" s="155"/>
      <c r="S581" s="155"/>
      <c r="T581" s="155"/>
      <c r="U581" s="155"/>
      <c r="V581" s="151">
        <f>SUM(V12:V580)</f>
        <v>449</v>
      </c>
      <c r="W581" s="151">
        <f>SUM(W12:W580)</f>
        <v>4939000</v>
      </c>
      <c r="X581" s="151">
        <f>SUM(X12:X580)</f>
        <v>30</v>
      </c>
    </row>
    <row r="582" spans="2:24" ht="15.75">
      <c r="B582" s="37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  <c r="Q582" s="37"/>
      <c r="R582" s="37"/>
      <c r="S582" s="37"/>
      <c r="T582" s="37"/>
      <c r="U582" s="37"/>
    </row>
    <row r="583" spans="2:24" ht="18.75">
      <c r="B583" s="6"/>
      <c r="C583" s="6"/>
      <c r="D583" s="6"/>
      <c r="E583" s="6"/>
      <c r="F583" s="6"/>
      <c r="G583" s="6"/>
      <c r="H583" s="6"/>
      <c r="I583" s="7"/>
      <c r="J583" s="7"/>
      <c r="K583" s="21"/>
      <c r="L583" s="21"/>
      <c r="M583" s="21"/>
      <c r="N583" s="21"/>
      <c r="O583" s="21"/>
      <c r="P583" s="22"/>
      <c r="Q583" s="22"/>
      <c r="R583" s="21"/>
      <c r="S583" s="21"/>
      <c r="T583" s="21"/>
      <c r="U583" s="21"/>
      <c r="V583" s="8"/>
    </row>
    <row r="584" spans="2:24" ht="18.75">
      <c r="B584" s="6"/>
      <c r="C584" s="6"/>
      <c r="D584" s="6"/>
      <c r="E584" s="6"/>
      <c r="F584" s="6"/>
      <c r="G584" s="6"/>
      <c r="H584" s="6"/>
      <c r="I584" s="7"/>
      <c r="J584" s="7"/>
      <c r="K584" s="7"/>
      <c r="L584" s="8"/>
      <c r="M584" s="8"/>
      <c r="N584" s="8"/>
      <c r="O584" s="8"/>
      <c r="P584" s="8"/>
      <c r="Q584" s="8"/>
      <c r="R584" s="8"/>
      <c r="S584" s="8"/>
      <c r="T584" s="8"/>
      <c r="U584" s="8"/>
    </row>
    <row r="585" spans="2:24" ht="18.75">
      <c r="B585" s="6"/>
      <c r="C585" s="6"/>
      <c r="D585" s="6"/>
      <c r="E585" s="6"/>
      <c r="F585" s="6"/>
      <c r="G585" s="6"/>
      <c r="H585" s="6"/>
      <c r="I585" s="7"/>
      <c r="J585" s="7"/>
      <c r="K585" s="7"/>
      <c r="L585" s="8"/>
      <c r="M585" s="8"/>
      <c r="N585" s="8"/>
      <c r="O585" s="8"/>
      <c r="P585" s="8"/>
      <c r="Q585" s="8"/>
      <c r="R585" s="8"/>
      <c r="S585" s="8"/>
      <c r="T585" s="8"/>
      <c r="U585" s="8"/>
    </row>
    <row r="586" spans="2:24" ht="18.75">
      <c r="B586" s="6"/>
      <c r="C586" s="6"/>
      <c r="D586" s="6"/>
      <c r="E586" s="6"/>
      <c r="F586" s="6"/>
      <c r="G586" s="6"/>
      <c r="H586" s="6"/>
      <c r="I586" s="7"/>
      <c r="J586" s="7"/>
      <c r="K586" s="7"/>
      <c r="L586" s="8"/>
      <c r="M586" s="8"/>
      <c r="N586" s="8"/>
      <c r="O586" s="8"/>
      <c r="P586" s="8"/>
      <c r="Q586" s="8"/>
      <c r="R586" s="8"/>
      <c r="S586" s="8"/>
      <c r="T586" s="8"/>
      <c r="U586" s="8"/>
    </row>
    <row r="587" spans="2:24" ht="18.75">
      <c r="B587" s="6"/>
      <c r="C587" s="6"/>
      <c r="D587" s="6"/>
      <c r="E587" s="6"/>
      <c r="F587" s="6"/>
      <c r="G587" s="6"/>
      <c r="H587" s="6"/>
      <c r="I587" s="7"/>
      <c r="J587" s="7"/>
      <c r="K587" s="7"/>
      <c r="L587" s="8"/>
      <c r="M587" s="8"/>
      <c r="N587" s="8"/>
      <c r="O587" s="8"/>
      <c r="P587" s="8"/>
      <c r="Q587" s="8"/>
      <c r="R587" s="8"/>
      <c r="S587" s="8"/>
      <c r="T587" s="8"/>
      <c r="U587" s="8"/>
    </row>
    <row r="588" spans="2:24" ht="18.75">
      <c r="B588" s="6"/>
      <c r="C588" s="6"/>
      <c r="D588" s="6"/>
      <c r="E588" s="6"/>
      <c r="F588" s="6"/>
      <c r="G588" s="6"/>
      <c r="H588" s="6"/>
      <c r="I588" s="7"/>
      <c r="J588" s="7"/>
      <c r="K588" s="7"/>
      <c r="L588" s="8"/>
      <c r="M588" s="8"/>
      <c r="N588" s="8"/>
      <c r="O588" s="8"/>
      <c r="P588" s="8"/>
      <c r="Q588" s="8"/>
      <c r="R588" s="8"/>
      <c r="S588" s="8"/>
      <c r="T588" s="8"/>
      <c r="U588" s="8"/>
    </row>
    <row r="589" spans="2:24" ht="18.75">
      <c r="B589" s="6"/>
      <c r="C589" s="6"/>
      <c r="D589" s="6"/>
      <c r="E589" s="6"/>
      <c r="F589" s="6"/>
      <c r="G589" s="6"/>
      <c r="H589" s="6"/>
      <c r="I589" s="7"/>
      <c r="J589" s="7"/>
      <c r="K589" s="7"/>
      <c r="L589" s="8"/>
      <c r="M589" s="8"/>
      <c r="N589" s="8"/>
      <c r="O589" s="8"/>
      <c r="P589" s="8"/>
      <c r="Q589" s="8"/>
      <c r="R589" s="8"/>
      <c r="S589" s="8"/>
      <c r="T589" s="8"/>
      <c r="U589" s="8"/>
    </row>
    <row r="590" spans="2:24" ht="18.75">
      <c r="B590" s="6"/>
      <c r="C590" s="6"/>
      <c r="D590" s="6"/>
      <c r="E590" s="6"/>
      <c r="F590" s="6"/>
      <c r="G590" s="6"/>
      <c r="H590" s="6"/>
      <c r="I590" s="7"/>
      <c r="J590" s="7"/>
      <c r="K590" s="7"/>
      <c r="L590" s="8"/>
      <c r="M590" s="8"/>
      <c r="N590" s="8"/>
      <c r="O590" s="8"/>
      <c r="P590" s="8"/>
      <c r="Q590" s="8"/>
      <c r="R590" s="8"/>
      <c r="S590" s="8"/>
      <c r="T590" s="8"/>
      <c r="U590" s="8"/>
    </row>
    <row r="591" spans="2:24" ht="18.75">
      <c r="B591" s="6"/>
      <c r="C591" s="6"/>
      <c r="D591" s="6"/>
      <c r="E591" s="6"/>
      <c r="F591" s="6"/>
      <c r="G591" s="6"/>
      <c r="H591" s="6"/>
      <c r="I591" s="7"/>
      <c r="J591" s="7"/>
      <c r="K591" s="7"/>
      <c r="L591" s="8"/>
      <c r="M591" s="8"/>
      <c r="N591" s="8"/>
      <c r="O591" s="8"/>
      <c r="P591" s="8"/>
      <c r="Q591" s="8"/>
      <c r="R591" s="8"/>
      <c r="S591" s="8"/>
      <c r="T591" s="8"/>
      <c r="U591" s="8"/>
    </row>
    <row r="592" spans="2:24" ht="18.75">
      <c r="B592" s="6"/>
      <c r="C592" s="6"/>
      <c r="D592" s="6"/>
      <c r="E592" s="6"/>
      <c r="F592" s="6"/>
      <c r="G592" s="6"/>
      <c r="H592" s="6"/>
      <c r="I592" s="7"/>
      <c r="J592" s="7"/>
      <c r="K592" s="7"/>
      <c r="L592" s="8"/>
      <c r="M592" s="8"/>
      <c r="N592" s="8"/>
      <c r="O592" s="8"/>
      <c r="P592" s="8"/>
      <c r="Q592" s="8"/>
      <c r="R592" s="8"/>
      <c r="S592" s="8"/>
      <c r="T592" s="8"/>
      <c r="U592" s="8"/>
    </row>
    <row r="593" spans="2:21" ht="18.75">
      <c r="B593" s="6"/>
      <c r="C593" s="6"/>
      <c r="D593" s="6"/>
      <c r="E593" s="6"/>
      <c r="F593" s="6"/>
      <c r="G593" s="6"/>
      <c r="H593" s="6"/>
      <c r="I593" s="7"/>
      <c r="J593" s="7"/>
      <c r="K593" s="7"/>
      <c r="L593" s="8"/>
      <c r="M593" s="8"/>
      <c r="N593" s="8"/>
      <c r="O593" s="8"/>
      <c r="P593" s="8"/>
      <c r="Q593" s="8"/>
      <c r="R593" s="8"/>
      <c r="S593" s="8"/>
      <c r="T593" s="8"/>
      <c r="U593" s="8"/>
    </row>
    <row r="594" spans="2:21" ht="18.75">
      <c r="B594" s="6"/>
      <c r="C594" s="6"/>
      <c r="D594" s="6"/>
      <c r="E594" s="6"/>
      <c r="F594" s="6"/>
      <c r="G594" s="6"/>
      <c r="H594" s="6"/>
      <c r="I594" s="7"/>
      <c r="J594" s="7"/>
      <c r="K594" s="7"/>
      <c r="L594" s="8"/>
      <c r="M594" s="8"/>
      <c r="N594" s="8"/>
      <c r="O594" s="8"/>
      <c r="P594" s="8"/>
      <c r="Q594" s="8"/>
      <c r="R594" s="8"/>
      <c r="S594" s="8"/>
      <c r="T594" s="8"/>
      <c r="U594" s="8"/>
    </row>
  </sheetData>
  <autoFilter ref="B7:V581"/>
  <mergeCells count="947">
    <mergeCell ref="B448:E449"/>
    <mergeCell ref="O442:O443"/>
    <mergeCell ref="P442:P443"/>
    <mergeCell ref="Q442:Q443"/>
    <mergeCell ref="R442:R443"/>
    <mergeCell ref="B462:E463"/>
    <mergeCell ref="F462:F463"/>
    <mergeCell ref="G462:G463"/>
    <mergeCell ref="H462:H463"/>
    <mergeCell ref="J462:J463"/>
    <mergeCell ref="K462:K463"/>
    <mergeCell ref="L462:L463"/>
    <mergeCell ref="F448:F449"/>
    <mergeCell ref="G448:G449"/>
    <mergeCell ref="H448:H449"/>
    <mergeCell ref="J448:J449"/>
    <mergeCell ref="K448:K449"/>
    <mergeCell ref="L448:L449"/>
    <mergeCell ref="B442:E443"/>
    <mergeCell ref="J442:J443"/>
    <mergeCell ref="K442:K443"/>
    <mergeCell ref="L442:L443"/>
    <mergeCell ref="M442:M443"/>
    <mergeCell ref="N442:N443"/>
    <mergeCell ref="B472:E473"/>
    <mergeCell ref="F472:F473"/>
    <mergeCell ref="G472:G473"/>
    <mergeCell ref="H472:H473"/>
    <mergeCell ref="J472:J473"/>
    <mergeCell ref="K472:K473"/>
    <mergeCell ref="L472:L473"/>
    <mergeCell ref="T467:T468"/>
    <mergeCell ref="U472:U473"/>
    <mergeCell ref="P467:P468"/>
    <mergeCell ref="Q467:Q468"/>
    <mergeCell ref="R467:R468"/>
    <mergeCell ref="B467:E468"/>
    <mergeCell ref="F467:F468"/>
    <mergeCell ref="G467:G468"/>
    <mergeCell ref="H467:H468"/>
    <mergeCell ref="J467:J468"/>
    <mergeCell ref="K467:K468"/>
    <mergeCell ref="L467:L468"/>
    <mergeCell ref="M467:M468"/>
    <mergeCell ref="N467:N468"/>
    <mergeCell ref="O467:O468"/>
    <mergeCell ref="S472:S473"/>
    <mergeCell ref="T472:T473"/>
    <mergeCell ref="B478:E479"/>
    <mergeCell ref="F478:F479"/>
    <mergeCell ref="G478:G479"/>
    <mergeCell ref="H478:H479"/>
    <mergeCell ref="J478:J479"/>
    <mergeCell ref="K478:K479"/>
    <mergeCell ref="L478:L479"/>
    <mergeCell ref="M478:M479"/>
    <mergeCell ref="P478:P479"/>
    <mergeCell ref="P472:P473"/>
    <mergeCell ref="Q472:Q473"/>
    <mergeCell ref="R472:R473"/>
    <mergeCell ref="T478:T479"/>
    <mergeCell ref="U478:U479"/>
    <mergeCell ref="M462:M463"/>
    <mergeCell ref="N462:N463"/>
    <mergeCell ref="M448:M449"/>
    <mergeCell ref="Q478:Q479"/>
    <mergeCell ref="R478:R479"/>
    <mergeCell ref="S478:S479"/>
    <mergeCell ref="S467:S468"/>
    <mergeCell ref="U467:U468"/>
    <mergeCell ref="N478:N479"/>
    <mergeCell ref="O478:O479"/>
    <mergeCell ref="P448:P449"/>
    <mergeCell ref="Q448:Q449"/>
    <mergeCell ref="R448:R449"/>
    <mergeCell ref="U442:U443"/>
    <mergeCell ref="O462:O463"/>
    <mergeCell ref="P462:P463"/>
    <mergeCell ref="Q462:Q463"/>
    <mergeCell ref="R462:R463"/>
    <mergeCell ref="S462:S463"/>
    <mergeCell ref="T462:T463"/>
    <mergeCell ref="S448:S449"/>
    <mergeCell ref="T448:T449"/>
    <mergeCell ref="U448:U449"/>
    <mergeCell ref="O448:O449"/>
    <mergeCell ref="U462:U463"/>
    <mergeCell ref="G437:G438"/>
    <mergeCell ref="H437:H438"/>
    <mergeCell ref="J437:J438"/>
    <mergeCell ref="K437:K438"/>
    <mergeCell ref="L437:L438"/>
    <mergeCell ref="M437:M438"/>
    <mergeCell ref="N437:N438"/>
    <mergeCell ref="S442:S443"/>
    <mergeCell ref="T442:T443"/>
    <mergeCell ref="Q437:Q438"/>
    <mergeCell ref="R437:R438"/>
    <mergeCell ref="S437:S438"/>
    <mergeCell ref="T437:T438"/>
    <mergeCell ref="U437:U438"/>
    <mergeCell ref="B410:E411"/>
    <mergeCell ref="F410:F411"/>
    <mergeCell ref="G410:G411"/>
    <mergeCell ref="U410:U411"/>
    <mergeCell ref="B424:E425"/>
    <mergeCell ref="J424:J425"/>
    <mergeCell ref="K424:K425"/>
    <mergeCell ref="L424:L425"/>
    <mergeCell ref="M424:M425"/>
    <mergeCell ref="N424:N425"/>
    <mergeCell ref="O424:O425"/>
    <mergeCell ref="P424:P425"/>
    <mergeCell ref="Q424:Q425"/>
    <mergeCell ref="R424:R425"/>
    <mergeCell ref="S424:S425"/>
    <mergeCell ref="T424:T425"/>
    <mergeCell ref="U424:U425"/>
    <mergeCell ref="B437:E438"/>
    <mergeCell ref="F437:F438"/>
    <mergeCell ref="B417:E418"/>
    <mergeCell ref="F417:F418"/>
    <mergeCell ref="G417:G418"/>
    <mergeCell ref="H417:H418"/>
    <mergeCell ref="U395:U396"/>
    <mergeCell ref="J417:J418"/>
    <mergeCell ref="K417:K418"/>
    <mergeCell ref="L417:L418"/>
    <mergeCell ref="M417:M418"/>
    <mergeCell ref="N417:N418"/>
    <mergeCell ref="O417:O418"/>
    <mergeCell ref="R417:R418"/>
    <mergeCell ref="S417:S418"/>
    <mergeCell ref="T417:T418"/>
    <mergeCell ref="U417:U418"/>
    <mergeCell ref="U403:U404"/>
    <mergeCell ref="R410:R411"/>
    <mergeCell ref="S410:S411"/>
    <mergeCell ref="T410:T411"/>
    <mergeCell ref="B395:E396"/>
    <mergeCell ref="J395:J396"/>
    <mergeCell ref="K395:K396"/>
    <mergeCell ref="L395:L396"/>
    <mergeCell ref="M395:M396"/>
    <mergeCell ref="N395:N396"/>
    <mergeCell ref="O395:O396"/>
    <mergeCell ref="P395:P396"/>
    <mergeCell ref="Q395:Q396"/>
    <mergeCell ref="B403:E404"/>
    <mergeCell ref="F403:F404"/>
    <mergeCell ref="G403:G404"/>
    <mergeCell ref="H403:H404"/>
    <mergeCell ref="P403:P404"/>
    <mergeCell ref="Q403:Q404"/>
    <mergeCell ref="R403:R404"/>
    <mergeCell ref="S403:S404"/>
    <mergeCell ref="T403:T404"/>
    <mergeCell ref="J403:J404"/>
    <mergeCell ref="K403:K404"/>
    <mergeCell ref="L403:L404"/>
    <mergeCell ref="M403:M404"/>
    <mergeCell ref="N403:N404"/>
    <mergeCell ref="O403:O404"/>
    <mergeCell ref="Q389:Q390"/>
    <mergeCell ref="R389:R390"/>
    <mergeCell ref="S389:S390"/>
    <mergeCell ref="T389:T390"/>
    <mergeCell ref="H410:H411"/>
    <mergeCell ref="J410:J411"/>
    <mergeCell ref="K410:K411"/>
    <mergeCell ref="L410:L411"/>
    <mergeCell ref="M410:M411"/>
    <mergeCell ref="N410:N411"/>
    <mergeCell ref="O410:O411"/>
    <mergeCell ref="P410:P411"/>
    <mergeCell ref="Q410:Q411"/>
    <mergeCell ref="R395:R396"/>
    <mergeCell ref="S395:S396"/>
    <mergeCell ref="T395:T396"/>
    <mergeCell ref="B377:E378"/>
    <mergeCell ref="F377:F378"/>
    <mergeCell ref="G377:G378"/>
    <mergeCell ref="H377:H378"/>
    <mergeCell ref="J377:J378"/>
    <mergeCell ref="U383:U384"/>
    <mergeCell ref="O377:O378"/>
    <mergeCell ref="P377:P378"/>
    <mergeCell ref="Q377:Q378"/>
    <mergeCell ref="B389:E390"/>
    <mergeCell ref="F389:F390"/>
    <mergeCell ref="G389:G390"/>
    <mergeCell ref="H389:H390"/>
    <mergeCell ref="J389:J390"/>
    <mergeCell ref="K389:K390"/>
    <mergeCell ref="L389:L390"/>
    <mergeCell ref="M389:M390"/>
    <mergeCell ref="B383:E384"/>
    <mergeCell ref="F383:F384"/>
    <mergeCell ref="G383:G384"/>
    <mergeCell ref="H383:H384"/>
    <mergeCell ref="J383:J384"/>
    <mergeCell ref="K383:K384"/>
    <mergeCell ref="L383:L384"/>
    <mergeCell ref="M383:M384"/>
    <mergeCell ref="K377:K378"/>
    <mergeCell ref="L377:L378"/>
    <mergeCell ref="M377:M378"/>
    <mergeCell ref="N377:N378"/>
    <mergeCell ref="B358:E359"/>
    <mergeCell ref="O360:O361"/>
    <mergeCell ref="U371:U372"/>
    <mergeCell ref="N360:N361"/>
    <mergeCell ref="B371:E372"/>
    <mergeCell ref="F371:F372"/>
    <mergeCell ref="G371:G372"/>
    <mergeCell ref="H371:H372"/>
    <mergeCell ref="J371:J372"/>
    <mergeCell ref="P360:P361"/>
    <mergeCell ref="Q360:Q361"/>
    <mergeCell ref="R360:R361"/>
    <mergeCell ref="S360:S361"/>
    <mergeCell ref="B360:E361"/>
    <mergeCell ref="N371:N372"/>
    <mergeCell ref="O371:O372"/>
    <mergeCell ref="P371:P372"/>
    <mergeCell ref="Q371:Q372"/>
    <mergeCell ref="R371:R372"/>
    <mergeCell ref="S371:S372"/>
    <mergeCell ref="T371:T372"/>
    <mergeCell ref="U358:U359"/>
    <mergeCell ref="N358:N359"/>
    <mergeCell ref="J360:J361"/>
    <mergeCell ref="R189:R190"/>
    <mergeCell ref="P189:P190"/>
    <mergeCell ref="Q189:Q190"/>
    <mergeCell ref="S189:S190"/>
    <mergeCell ref="O141:O142"/>
    <mergeCell ref="U141:U142"/>
    <mergeCell ref="M148:M149"/>
    <mergeCell ref="L141:L142"/>
    <mergeCell ref="P141:P142"/>
    <mergeCell ref="Q141:Q142"/>
    <mergeCell ref="L148:L149"/>
    <mergeCell ref="L246:L247"/>
    <mergeCell ref="M246:M247"/>
    <mergeCell ref="N246:N247"/>
    <mergeCell ref="L164:L165"/>
    <mergeCell ref="M164:M165"/>
    <mergeCell ref="N178:N179"/>
    <mergeCell ref="K360:K361"/>
    <mergeCell ref="L360:L361"/>
    <mergeCell ref="M360:M361"/>
    <mergeCell ref="K371:K372"/>
    <mergeCell ref="L371:L372"/>
    <mergeCell ref="M371:M372"/>
    <mergeCell ref="T141:T142"/>
    <mergeCell ref="K311:K312"/>
    <mergeCell ref="S10:S11"/>
    <mergeCell ref="T10:T11"/>
    <mergeCell ref="K141:K142"/>
    <mergeCell ref="K133:K134"/>
    <mergeCell ref="R292:R293"/>
    <mergeCell ref="S292:S293"/>
    <mergeCell ref="T292:T293"/>
    <mergeCell ref="K148:K149"/>
    <mergeCell ref="R141:R142"/>
    <mergeCell ref="K155:K156"/>
    <mergeCell ref="L155:L156"/>
    <mergeCell ref="M155:M156"/>
    <mergeCell ref="Q178:Q179"/>
    <mergeCell ref="R178:R179"/>
    <mergeCell ref="O10:O11"/>
    <mergeCell ref="T133:T134"/>
    <mergeCell ref="M10:M11"/>
    <mergeCell ref="N10:N11"/>
    <mergeCell ref="R133:R134"/>
    <mergeCell ref="S6:T6"/>
    <mergeCell ref="J8:J9"/>
    <mergeCell ref="K8:K9"/>
    <mergeCell ref="N141:N142"/>
    <mergeCell ref="M141:M142"/>
    <mergeCell ref="S141:S142"/>
    <mergeCell ref="N318:N319"/>
    <mergeCell ref="T8:T9"/>
    <mergeCell ref="O8:O9"/>
    <mergeCell ref="U133:U134"/>
    <mergeCell ref="P133:P134"/>
    <mergeCell ref="Q133:Q134"/>
    <mergeCell ref="L8:L9"/>
    <mergeCell ref="U10:U11"/>
    <mergeCell ref="J148:J149"/>
    <mergeCell ref="B148:E149"/>
    <mergeCell ref="G141:G142"/>
    <mergeCell ref="H164:H165"/>
    <mergeCell ref="F6:H6"/>
    <mergeCell ref="I6:I7"/>
    <mergeCell ref="U6:U7"/>
    <mergeCell ref="U8:U9"/>
    <mergeCell ref="M8:M9"/>
    <mergeCell ref="N8:N9"/>
    <mergeCell ref="B8:E9"/>
    <mergeCell ref="J6:J7"/>
    <mergeCell ref="K6:L6"/>
    <mergeCell ref="M6:M7"/>
    <mergeCell ref="N6:N7"/>
    <mergeCell ref="O6:O7"/>
    <mergeCell ref="P6:Q6"/>
    <mergeCell ref="R6:R7"/>
    <mergeCell ref="B155:E156"/>
    <mergeCell ref="F155:F156"/>
    <mergeCell ref="G155:G156"/>
    <mergeCell ref="H155:H156"/>
    <mergeCell ref="B164:E165"/>
    <mergeCell ref="F164:F165"/>
    <mergeCell ref="G164:G165"/>
    <mergeCell ref="F141:F142"/>
    <mergeCell ref="H148:H149"/>
    <mergeCell ref="B10:E11"/>
    <mergeCell ref="J10:J11"/>
    <mergeCell ref="K10:K11"/>
    <mergeCell ref="L10:L11"/>
    <mergeCell ref="B6:E6"/>
    <mergeCell ref="S8:S9"/>
    <mergeCell ref="B4:X5"/>
    <mergeCell ref="B141:E142"/>
    <mergeCell ref="H141:H142"/>
    <mergeCell ref="J141:J142"/>
    <mergeCell ref="F133:F134"/>
    <mergeCell ref="G133:G134"/>
    <mergeCell ref="H133:H134"/>
    <mergeCell ref="B133:E134"/>
    <mergeCell ref="J133:J134"/>
    <mergeCell ref="S133:S134"/>
    <mergeCell ref="L133:L134"/>
    <mergeCell ref="M133:M134"/>
    <mergeCell ref="N133:N134"/>
    <mergeCell ref="O133:O134"/>
    <mergeCell ref="P10:P11"/>
    <mergeCell ref="Q10:Q11"/>
    <mergeCell ref="R10:R11"/>
    <mergeCell ref="F519:F520"/>
    <mergeCell ref="G519:G520"/>
    <mergeCell ref="H519:H520"/>
    <mergeCell ref="U484:U485"/>
    <mergeCell ref="T148:T149"/>
    <mergeCell ref="U148:U149"/>
    <mergeCell ref="F178:F179"/>
    <mergeCell ref="G178:G179"/>
    <mergeCell ref="H178:H179"/>
    <mergeCell ref="L189:L190"/>
    <mergeCell ref="M189:M190"/>
    <mergeCell ref="N189:N190"/>
    <mergeCell ref="M178:M179"/>
    <mergeCell ref="F148:F149"/>
    <mergeCell ref="G148:G149"/>
    <mergeCell ref="N148:N149"/>
    <mergeCell ref="O148:O149"/>
    <mergeCell ref="P148:P149"/>
    <mergeCell ref="Q148:Q149"/>
    <mergeCell ref="R148:R149"/>
    <mergeCell ref="S148:S149"/>
    <mergeCell ref="J155:J156"/>
    <mergeCell ref="N191:N192"/>
    <mergeCell ref="J164:J165"/>
    <mergeCell ref="B189:E190"/>
    <mergeCell ref="O189:O190"/>
    <mergeCell ref="O178:O179"/>
    <mergeCell ref="P178:P179"/>
    <mergeCell ref="S178:S179"/>
    <mergeCell ref="U486:U487"/>
    <mergeCell ref="J484:J485"/>
    <mergeCell ref="K484:K485"/>
    <mergeCell ref="L484:L485"/>
    <mergeCell ref="M484:M485"/>
    <mergeCell ref="N484:N485"/>
    <mergeCell ref="O484:O485"/>
    <mergeCell ref="R484:R485"/>
    <mergeCell ref="S484:S485"/>
    <mergeCell ref="T484:T485"/>
    <mergeCell ref="Q486:Q487"/>
    <mergeCell ref="R486:R487"/>
    <mergeCell ref="S486:S487"/>
    <mergeCell ref="T486:T487"/>
    <mergeCell ref="B484:E485"/>
    <mergeCell ref="B215:E216"/>
    <mergeCell ref="B191:E192"/>
    <mergeCell ref="J189:J190"/>
    <mergeCell ref="K189:K190"/>
    <mergeCell ref="K164:K165"/>
    <mergeCell ref="J178:J179"/>
    <mergeCell ref="L170:L171"/>
    <mergeCell ref="M170:M171"/>
    <mergeCell ref="N170:N171"/>
    <mergeCell ref="T178:T179"/>
    <mergeCell ref="Q170:Q171"/>
    <mergeCell ref="R170:R171"/>
    <mergeCell ref="S170:S171"/>
    <mergeCell ref="U178:U179"/>
    <mergeCell ref="T170:T171"/>
    <mergeCell ref="U170:U171"/>
    <mergeCell ref="B170:E171"/>
    <mergeCell ref="F170:F171"/>
    <mergeCell ref="G170:G171"/>
    <mergeCell ref="H170:H171"/>
    <mergeCell ref="O170:O171"/>
    <mergeCell ref="P170:P171"/>
    <mergeCell ref="J170:J171"/>
    <mergeCell ref="K170:K171"/>
    <mergeCell ref="K178:K179"/>
    <mergeCell ref="L178:L179"/>
    <mergeCell ref="B178:E179"/>
    <mergeCell ref="N155:N156"/>
    <mergeCell ref="O155:O156"/>
    <mergeCell ref="P155:P156"/>
    <mergeCell ref="Q155:Q156"/>
    <mergeCell ref="R155:R156"/>
    <mergeCell ref="S155:S156"/>
    <mergeCell ref="T155:T156"/>
    <mergeCell ref="U155:U156"/>
    <mergeCell ref="N164:N165"/>
    <mergeCell ref="O164:O165"/>
    <mergeCell ref="P164:P165"/>
    <mergeCell ref="Q164:Q165"/>
    <mergeCell ref="R164:R165"/>
    <mergeCell ref="S164:S165"/>
    <mergeCell ref="U164:U165"/>
    <mergeCell ref="T164:T165"/>
    <mergeCell ref="Q191:Q192"/>
    <mergeCell ref="T189:T190"/>
    <mergeCell ref="S224:S225"/>
    <mergeCell ref="T224:T225"/>
    <mergeCell ref="J224:J225"/>
    <mergeCell ref="K224:K225"/>
    <mergeCell ref="L224:L225"/>
    <mergeCell ref="R224:R225"/>
    <mergeCell ref="J215:J216"/>
    <mergeCell ref="K215:K216"/>
    <mergeCell ref="L215:L216"/>
    <mergeCell ref="M215:M216"/>
    <mergeCell ref="N215:N216"/>
    <mergeCell ref="O215:O216"/>
    <mergeCell ref="K232:K233"/>
    <mergeCell ref="L232:L233"/>
    <mergeCell ref="M232:M233"/>
    <mergeCell ref="N232:N233"/>
    <mergeCell ref="O232:O233"/>
    <mergeCell ref="J191:J192"/>
    <mergeCell ref="K191:K192"/>
    <mergeCell ref="L191:L192"/>
    <mergeCell ref="M191:M192"/>
    <mergeCell ref="O191:O192"/>
    <mergeCell ref="U191:U192"/>
    <mergeCell ref="U189:U190"/>
    <mergeCell ref="S232:S233"/>
    <mergeCell ref="M224:M225"/>
    <mergeCell ref="N224:N225"/>
    <mergeCell ref="O224:O225"/>
    <mergeCell ref="P224:P225"/>
    <mergeCell ref="Q224:Q225"/>
    <mergeCell ref="R191:R192"/>
    <mergeCell ref="S191:S192"/>
    <mergeCell ref="T191:T192"/>
    <mergeCell ref="R215:R216"/>
    <mergeCell ref="S215:S216"/>
    <mergeCell ref="T215:T216"/>
    <mergeCell ref="P232:P233"/>
    <mergeCell ref="Q232:Q233"/>
    <mergeCell ref="P215:P216"/>
    <mergeCell ref="Q215:Q216"/>
    <mergeCell ref="U215:U216"/>
    <mergeCell ref="U224:U225"/>
    <mergeCell ref="T232:T233"/>
    <mergeCell ref="U232:U233"/>
    <mergeCell ref="R232:R233"/>
    <mergeCell ref="P191:P192"/>
    <mergeCell ref="B224:E225"/>
    <mergeCell ref="F224:F225"/>
    <mergeCell ref="G224:G225"/>
    <mergeCell ref="H224:H225"/>
    <mergeCell ref="O246:O247"/>
    <mergeCell ref="P246:P247"/>
    <mergeCell ref="Q246:Q247"/>
    <mergeCell ref="R246:R247"/>
    <mergeCell ref="S246:S247"/>
    <mergeCell ref="G239:G240"/>
    <mergeCell ref="H239:H240"/>
    <mergeCell ref="M239:M240"/>
    <mergeCell ref="N239:N240"/>
    <mergeCell ref="O239:O240"/>
    <mergeCell ref="F246:F247"/>
    <mergeCell ref="G246:G247"/>
    <mergeCell ref="H246:H247"/>
    <mergeCell ref="J246:J247"/>
    <mergeCell ref="K246:K247"/>
    <mergeCell ref="B232:E233"/>
    <mergeCell ref="F232:F233"/>
    <mergeCell ref="G232:G233"/>
    <mergeCell ref="H232:H233"/>
    <mergeCell ref="J232:J233"/>
    <mergeCell ref="T246:T247"/>
    <mergeCell ref="U246:U247"/>
    <mergeCell ref="B239:E240"/>
    <mergeCell ref="F239:F240"/>
    <mergeCell ref="K252:K253"/>
    <mergeCell ref="L252:L253"/>
    <mergeCell ref="M252:M253"/>
    <mergeCell ref="N252:N253"/>
    <mergeCell ref="O252:O253"/>
    <mergeCell ref="P252:P253"/>
    <mergeCell ref="R239:R240"/>
    <mergeCell ref="Q252:Q253"/>
    <mergeCell ref="R252:R253"/>
    <mergeCell ref="P239:P240"/>
    <mergeCell ref="Q239:Q240"/>
    <mergeCell ref="L239:L240"/>
    <mergeCell ref="U239:U240"/>
    <mergeCell ref="B246:E247"/>
    <mergeCell ref="S239:S240"/>
    <mergeCell ref="T239:T240"/>
    <mergeCell ref="T252:T253"/>
    <mergeCell ref="U252:U253"/>
    <mergeCell ref="H252:H253"/>
    <mergeCell ref="B252:E253"/>
    <mergeCell ref="F252:F253"/>
    <mergeCell ref="G252:G253"/>
    <mergeCell ref="J252:J253"/>
    <mergeCell ref="B268:E269"/>
    <mergeCell ref="J275:J276"/>
    <mergeCell ref="S252:S253"/>
    <mergeCell ref="J239:J240"/>
    <mergeCell ref="K239:K240"/>
    <mergeCell ref="B258:E259"/>
    <mergeCell ref="R268:R269"/>
    <mergeCell ref="S268:S269"/>
    <mergeCell ref="B275:E276"/>
    <mergeCell ref="L268:L269"/>
    <mergeCell ref="K258:K259"/>
    <mergeCell ref="Q258:Q259"/>
    <mergeCell ref="P258:P259"/>
    <mergeCell ref="R258:R259"/>
    <mergeCell ref="S258:S259"/>
    <mergeCell ref="K275:K276"/>
    <mergeCell ref="L275:L276"/>
    <mergeCell ref="M275:M276"/>
    <mergeCell ref="N275:N276"/>
    <mergeCell ref="F268:F269"/>
    <mergeCell ref="G268:G269"/>
    <mergeCell ref="T258:T259"/>
    <mergeCell ref="U258:U259"/>
    <mergeCell ref="O275:O276"/>
    <mergeCell ref="P275:P276"/>
    <mergeCell ref="U268:U269"/>
    <mergeCell ref="R275:R276"/>
    <mergeCell ref="S275:S276"/>
    <mergeCell ref="T284:T285"/>
    <mergeCell ref="U284:U285"/>
    <mergeCell ref="U275:U276"/>
    <mergeCell ref="R284:R285"/>
    <mergeCell ref="S284:S285"/>
    <mergeCell ref="T290:T291"/>
    <mergeCell ref="O358:O359"/>
    <mergeCell ref="J358:J359"/>
    <mergeCell ref="R311:R312"/>
    <mergeCell ref="S311:S312"/>
    <mergeCell ref="T268:T269"/>
    <mergeCell ref="T275:T276"/>
    <mergeCell ref="P318:P319"/>
    <mergeCell ref="T318:T319"/>
    <mergeCell ref="H268:H269"/>
    <mergeCell ref="J268:J269"/>
    <mergeCell ref="K268:K269"/>
    <mergeCell ref="Q275:Q276"/>
    <mergeCell ref="M268:M269"/>
    <mergeCell ref="N268:N269"/>
    <mergeCell ref="O268:O269"/>
    <mergeCell ref="P268:P269"/>
    <mergeCell ref="Q268:Q269"/>
    <mergeCell ref="U346:U347"/>
    <mergeCell ref="U352:U353"/>
    <mergeCell ref="Q346:Q347"/>
    <mergeCell ref="O333:O334"/>
    <mergeCell ref="R358:R359"/>
    <mergeCell ref="S346:S347"/>
    <mergeCell ref="T358:T359"/>
    <mergeCell ref="S324:S325"/>
    <mergeCell ref="T324:T325"/>
    <mergeCell ref="S352:S353"/>
    <mergeCell ref="T352:T353"/>
    <mergeCell ref="S358:S359"/>
    <mergeCell ref="O346:O347"/>
    <mergeCell ref="R346:R347"/>
    <mergeCell ref="P340:P341"/>
    <mergeCell ref="Q340:Q341"/>
    <mergeCell ref="P352:P353"/>
    <mergeCell ref="Q352:Q353"/>
    <mergeCell ref="O352:O353"/>
    <mergeCell ref="S340:S341"/>
    <mergeCell ref="T340:T341"/>
    <mergeCell ref="R352:R353"/>
    <mergeCell ref="P358:P359"/>
    <mergeCell ref="Q358:Q359"/>
    <mergeCell ref="U290:U291"/>
    <mergeCell ref="F340:F341"/>
    <mergeCell ref="G340:G341"/>
    <mergeCell ref="F333:F334"/>
    <mergeCell ref="G333:G334"/>
    <mergeCell ref="H333:H334"/>
    <mergeCell ref="B290:E291"/>
    <mergeCell ref="J290:J291"/>
    <mergeCell ref="K290:K291"/>
    <mergeCell ref="L290:L291"/>
    <mergeCell ref="B292:E293"/>
    <mergeCell ref="F318:F319"/>
    <mergeCell ref="G318:G319"/>
    <mergeCell ref="H318:H319"/>
    <mergeCell ref="J318:J319"/>
    <mergeCell ref="K318:K319"/>
    <mergeCell ref="L318:L319"/>
    <mergeCell ref="G311:G312"/>
    <mergeCell ref="U324:U325"/>
    <mergeCell ref="P333:P334"/>
    <mergeCell ref="Q333:Q334"/>
    <mergeCell ref="U340:U341"/>
    <mergeCell ref="R324:R325"/>
    <mergeCell ref="S290:S291"/>
    <mergeCell ref="B519:E520"/>
    <mergeCell ref="I519:I520"/>
    <mergeCell ref="G501:G502"/>
    <mergeCell ref="O501:O502"/>
    <mergeCell ref="B284:E285"/>
    <mergeCell ref="J333:J334"/>
    <mergeCell ref="M346:M347"/>
    <mergeCell ref="N346:N347"/>
    <mergeCell ref="H340:H341"/>
    <mergeCell ref="L340:L341"/>
    <mergeCell ref="M340:M341"/>
    <mergeCell ref="B333:E334"/>
    <mergeCell ref="F346:F347"/>
    <mergeCell ref="J340:J341"/>
    <mergeCell ref="K340:K341"/>
    <mergeCell ref="G346:G347"/>
    <mergeCell ref="F284:F285"/>
    <mergeCell ref="G284:G285"/>
    <mergeCell ref="H284:H285"/>
    <mergeCell ref="J284:J285"/>
    <mergeCell ref="K284:K285"/>
    <mergeCell ref="L284:L285"/>
    <mergeCell ref="K292:K293"/>
    <mergeCell ref="L292:L293"/>
    <mergeCell ref="H352:H353"/>
    <mergeCell ref="F352:F353"/>
    <mergeCell ref="G352:G353"/>
    <mergeCell ref="B346:E347"/>
    <mergeCell ref="H311:H312"/>
    <mergeCell ref="J311:J312"/>
    <mergeCell ref="O311:O312"/>
    <mergeCell ref="O290:O291"/>
    <mergeCell ref="J292:J293"/>
    <mergeCell ref="O292:O293"/>
    <mergeCell ref="B352:E353"/>
    <mergeCell ref="J352:J353"/>
    <mergeCell ref="K352:K353"/>
    <mergeCell ref="L352:L353"/>
    <mergeCell ref="M352:M353"/>
    <mergeCell ref="N352:N353"/>
    <mergeCell ref="B311:E312"/>
    <mergeCell ref="F311:F312"/>
    <mergeCell ref="B324:E325"/>
    <mergeCell ref="B318:E319"/>
    <mergeCell ref="H346:H347"/>
    <mergeCell ref="B340:E341"/>
    <mergeCell ref="J346:J347"/>
    <mergeCell ref="K333:K334"/>
    <mergeCell ref="U318:U319"/>
    <mergeCell ref="R290:R291"/>
    <mergeCell ref="M284:M285"/>
    <mergeCell ref="N284:N285"/>
    <mergeCell ref="O284:O285"/>
    <mergeCell ref="P284:P285"/>
    <mergeCell ref="Q284:Q285"/>
    <mergeCell ref="P311:P312"/>
    <mergeCell ref="P292:P293"/>
    <mergeCell ref="Q292:Q293"/>
    <mergeCell ref="P290:P291"/>
    <mergeCell ref="Q290:Q291"/>
    <mergeCell ref="Q311:Q312"/>
    <mergeCell ref="Q318:Q319"/>
    <mergeCell ref="U311:U312"/>
    <mergeCell ref="R318:R319"/>
    <mergeCell ref="S318:S319"/>
    <mergeCell ref="M292:M293"/>
    <mergeCell ref="N292:N293"/>
    <mergeCell ref="T311:T312"/>
    <mergeCell ref="M290:M291"/>
    <mergeCell ref="N290:N291"/>
    <mergeCell ref="M311:M312"/>
    <mergeCell ref="U292:U293"/>
    <mergeCell ref="B508:E509"/>
    <mergeCell ref="J508:J509"/>
    <mergeCell ref="K508:K509"/>
    <mergeCell ref="L508:L509"/>
    <mergeCell ref="M508:M509"/>
    <mergeCell ref="N508:N509"/>
    <mergeCell ref="O508:O509"/>
    <mergeCell ref="P508:P509"/>
    <mergeCell ref="K358:K359"/>
    <mergeCell ref="F501:F502"/>
    <mergeCell ref="L358:L359"/>
    <mergeCell ref="M358:M359"/>
    <mergeCell ref="H501:H502"/>
    <mergeCell ref="P501:P502"/>
    <mergeCell ref="I501:I502"/>
    <mergeCell ref="B501:E502"/>
    <mergeCell ref="B486:E487"/>
    <mergeCell ref="J486:J487"/>
    <mergeCell ref="K486:K487"/>
    <mergeCell ref="L486:L487"/>
    <mergeCell ref="M486:M487"/>
    <mergeCell ref="N486:N487"/>
    <mergeCell ref="O486:O487"/>
    <mergeCell ref="P486:P487"/>
    <mergeCell ref="J501:J502"/>
    <mergeCell ref="K501:K502"/>
    <mergeCell ref="L501:L502"/>
    <mergeCell ref="M501:M502"/>
    <mergeCell ref="N501:N502"/>
    <mergeCell ref="J519:J520"/>
    <mergeCell ref="M519:M520"/>
    <mergeCell ref="O525:O526"/>
    <mergeCell ref="P525:P526"/>
    <mergeCell ref="N525:N526"/>
    <mergeCell ref="K557:K558"/>
    <mergeCell ref="L557:L558"/>
    <mergeCell ref="M557:M558"/>
    <mergeCell ref="Q501:Q502"/>
    <mergeCell ref="R501:R502"/>
    <mergeCell ref="S501:S502"/>
    <mergeCell ref="N519:N520"/>
    <mergeCell ref="K519:K520"/>
    <mergeCell ref="L519:L520"/>
    <mergeCell ref="Q525:Q526"/>
    <mergeCell ref="R525:R526"/>
    <mergeCell ref="S525:S526"/>
    <mergeCell ref="O531:O532"/>
    <mergeCell ref="P531:P532"/>
    <mergeCell ref="Q531:Q532"/>
    <mergeCell ref="R531:R532"/>
    <mergeCell ref="S531:S532"/>
    <mergeCell ref="M531:M532"/>
    <mergeCell ref="N531:N532"/>
    <mergeCell ref="Q543:Q544"/>
    <mergeCell ref="R543:R544"/>
    <mergeCell ref="S543:S544"/>
    <mergeCell ref="F525:F526"/>
    <mergeCell ref="G525:G526"/>
    <mergeCell ref="H525:H526"/>
    <mergeCell ref="J525:J526"/>
    <mergeCell ref="K525:K526"/>
    <mergeCell ref="L525:L526"/>
    <mergeCell ref="M525:M526"/>
    <mergeCell ref="F543:F544"/>
    <mergeCell ref="G543:G544"/>
    <mergeCell ref="H543:H544"/>
    <mergeCell ref="J543:J544"/>
    <mergeCell ref="K543:K544"/>
    <mergeCell ref="L543:L544"/>
    <mergeCell ref="M543:M544"/>
    <mergeCell ref="J531:J532"/>
    <mergeCell ref="K531:K532"/>
    <mergeCell ref="L531:L532"/>
    <mergeCell ref="L537:L538"/>
    <mergeCell ref="M537:M538"/>
    <mergeCell ref="B543:E544"/>
    <mergeCell ref="B549:E550"/>
    <mergeCell ref="F549:F550"/>
    <mergeCell ref="B537:E538"/>
    <mergeCell ref="F537:F538"/>
    <mergeCell ref="G537:G538"/>
    <mergeCell ref="H537:H538"/>
    <mergeCell ref="J537:J538"/>
    <mergeCell ref="K537:K538"/>
    <mergeCell ref="G549:G550"/>
    <mergeCell ref="H549:H550"/>
    <mergeCell ref="J549:J550"/>
    <mergeCell ref="K549:K550"/>
    <mergeCell ref="B531:E532"/>
    <mergeCell ref="B525:E526"/>
    <mergeCell ref="N575:N576"/>
    <mergeCell ref="O575:O576"/>
    <mergeCell ref="P575:P576"/>
    <mergeCell ref="Q575:Q576"/>
    <mergeCell ref="R575:R576"/>
    <mergeCell ref="S575:S576"/>
    <mergeCell ref="T575:T576"/>
    <mergeCell ref="B563:E564"/>
    <mergeCell ref="F563:F564"/>
    <mergeCell ref="G563:G564"/>
    <mergeCell ref="N569:N570"/>
    <mergeCell ref="P549:P550"/>
    <mergeCell ref="Q549:Q550"/>
    <mergeCell ref="R549:R550"/>
    <mergeCell ref="S549:S550"/>
    <mergeCell ref="R557:R558"/>
    <mergeCell ref="S557:S558"/>
    <mergeCell ref="B557:E558"/>
    <mergeCell ref="F557:F558"/>
    <mergeCell ref="G557:G558"/>
    <mergeCell ref="H557:H558"/>
    <mergeCell ref="J557:J558"/>
    <mergeCell ref="U575:U576"/>
    <mergeCell ref="O569:O570"/>
    <mergeCell ref="B575:E576"/>
    <mergeCell ref="F575:F576"/>
    <mergeCell ref="G575:G576"/>
    <mergeCell ref="H575:H576"/>
    <mergeCell ref="J575:J576"/>
    <mergeCell ref="K575:K576"/>
    <mergeCell ref="L575:L576"/>
    <mergeCell ref="M575:M576"/>
    <mergeCell ref="P569:P570"/>
    <mergeCell ref="Q569:Q570"/>
    <mergeCell ref="R569:R570"/>
    <mergeCell ref="S569:S570"/>
    <mergeCell ref="T569:T570"/>
    <mergeCell ref="U569:U570"/>
    <mergeCell ref="B569:E570"/>
    <mergeCell ref="F569:F570"/>
    <mergeCell ref="G569:G570"/>
    <mergeCell ref="H569:H570"/>
    <mergeCell ref="J569:J570"/>
    <mergeCell ref="K569:K570"/>
    <mergeCell ref="L569:L570"/>
    <mergeCell ref="M569:M570"/>
    <mergeCell ref="U549:U550"/>
    <mergeCell ref="N557:N558"/>
    <mergeCell ref="U543:U544"/>
    <mergeCell ref="H563:H564"/>
    <mergeCell ref="J563:J564"/>
    <mergeCell ref="K563:K564"/>
    <mergeCell ref="L563:L564"/>
    <mergeCell ref="M563:M564"/>
    <mergeCell ref="N563:N564"/>
    <mergeCell ref="O563:O564"/>
    <mergeCell ref="P563:P564"/>
    <mergeCell ref="Q563:Q564"/>
    <mergeCell ref="R563:R564"/>
    <mergeCell ref="S563:S564"/>
    <mergeCell ref="T563:T564"/>
    <mergeCell ref="U563:U564"/>
    <mergeCell ref="P557:P558"/>
    <mergeCell ref="Q557:Q558"/>
    <mergeCell ref="T557:T558"/>
    <mergeCell ref="U557:U558"/>
    <mergeCell ref="N543:N544"/>
    <mergeCell ref="O543:O544"/>
    <mergeCell ref="P543:P544"/>
    <mergeCell ref="O557:O558"/>
    <mergeCell ref="T543:T544"/>
    <mergeCell ref="L549:L550"/>
    <mergeCell ref="M549:M550"/>
    <mergeCell ref="N549:N550"/>
    <mergeCell ref="O549:O550"/>
    <mergeCell ref="T519:T520"/>
    <mergeCell ref="R537:R538"/>
    <mergeCell ref="S537:S538"/>
    <mergeCell ref="O537:O538"/>
    <mergeCell ref="P537:P538"/>
    <mergeCell ref="Q537:Q538"/>
    <mergeCell ref="N537:N538"/>
    <mergeCell ref="T549:T550"/>
    <mergeCell ref="U501:U502"/>
    <mergeCell ref="Q508:Q509"/>
    <mergeCell ref="R508:R509"/>
    <mergeCell ref="S508:S509"/>
    <mergeCell ref="U508:U509"/>
    <mergeCell ref="T501:T502"/>
    <mergeCell ref="U360:U361"/>
    <mergeCell ref="S333:S334"/>
    <mergeCell ref="T333:T334"/>
    <mergeCell ref="U333:U334"/>
    <mergeCell ref="R340:R341"/>
    <mergeCell ref="T360:T361"/>
    <mergeCell ref="R333:R334"/>
    <mergeCell ref="T346:T347"/>
    <mergeCell ref="T508:T509"/>
    <mergeCell ref="R377:R378"/>
    <mergeCell ref="S377:S378"/>
    <mergeCell ref="T377:T378"/>
    <mergeCell ref="U377:U378"/>
    <mergeCell ref="U389:U390"/>
    <mergeCell ref="Q383:Q384"/>
    <mergeCell ref="R383:R384"/>
    <mergeCell ref="S383:S384"/>
    <mergeCell ref="T383:T384"/>
    <mergeCell ref="U519:U520"/>
    <mergeCell ref="T525:T526"/>
    <mergeCell ref="T531:T532"/>
    <mergeCell ref="U531:U532"/>
    <mergeCell ref="U525:U526"/>
    <mergeCell ref="T537:T538"/>
    <mergeCell ref="U537:U538"/>
    <mergeCell ref="O519:O520"/>
    <mergeCell ref="P519:P520"/>
    <mergeCell ref="Q519:Q520"/>
    <mergeCell ref="R519:R520"/>
    <mergeCell ref="S519:S520"/>
    <mergeCell ref="P484:P485"/>
    <mergeCell ref="Q484:Q485"/>
    <mergeCell ref="L333:L334"/>
    <mergeCell ref="M333:M334"/>
    <mergeCell ref="N333:N334"/>
    <mergeCell ref="N340:N341"/>
    <mergeCell ref="P324:P325"/>
    <mergeCell ref="Q324:Q325"/>
    <mergeCell ref="P346:P347"/>
    <mergeCell ref="O340:O341"/>
    <mergeCell ref="N389:N390"/>
    <mergeCell ref="N383:N384"/>
    <mergeCell ref="O383:O384"/>
    <mergeCell ref="P383:P384"/>
    <mergeCell ref="P417:P418"/>
    <mergeCell ref="Q417:Q418"/>
    <mergeCell ref="O437:O438"/>
    <mergeCell ref="P437:P438"/>
    <mergeCell ref="N448:N449"/>
    <mergeCell ref="M472:M473"/>
    <mergeCell ref="N472:N473"/>
    <mergeCell ref="O472:O473"/>
    <mergeCell ref="O389:O390"/>
    <mergeCell ref="P389:P390"/>
    <mergeCell ref="L258:L259"/>
    <mergeCell ref="M258:M259"/>
    <mergeCell ref="N258:N259"/>
    <mergeCell ref="O258:O259"/>
    <mergeCell ref="J258:J259"/>
    <mergeCell ref="K346:K347"/>
    <mergeCell ref="L346:L347"/>
    <mergeCell ref="J324:J325"/>
    <mergeCell ref="K324:K325"/>
    <mergeCell ref="L324:L325"/>
    <mergeCell ref="M324:M325"/>
    <mergeCell ref="N324:N325"/>
    <mergeCell ref="O324:O325"/>
    <mergeCell ref="M318:M319"/>
    <mergeCell ref="L311:L312"/>
    <mergeCell ref="N311:N312"/>
    <mergeCell ref="O318:O319"/>
  </mergeCells>
  <dataValidations count="3">
    <dataValidation type="list" allowBlank="1" showInputMessage="1" showErrorMessage="1" sqref="G39 H42">
      <formula1>#REF!</formula1>
    </dataValidation>
    <dataValidation type="list" allowBlank="1" showInputMessage="1" showErrorMessage="1" sqref="B464:B466 B277:B283 B254:B257 B412:B416 B391:B394 B385:B388 B379:B382 B286:B289 B342:B345 B270:B274 B150:B154 B474:B477 B180:B188 B137:B140 B248:B251 B326:B332 B95:B132 B172:B177 B354:B357 B480:B483 B444:B447 B373:B376 B450:B461 B313:B316 B12:B84 B135 B157:B163 B166:B169 B217:B223 B226:B231 B234:B238 B241:B244 B348:B351 B362:B370 B397:B402 B405:B409 B419:B423 B426:B436 B439:B441 B469:B471 B143:B147 B335:B339 B260:B267 B294:B310">
      <formula1>#REF!</formula1>
    </dataValidation>
    <dataValidation type="list" allowBlank="1" showInputMessage="1" showErrorMessage="1" sqref="B571:B574 B577:B580 B565:B568 B559:B562 B551:B556 B539:B542 B533:B536 B527:B530 B521:B524 B510:B518 B245 B545:B548 B503:B507 B488:B500">
      <formula1>#REF!</formula1>
    </dataValidation>
  </dataValidations>
  <printOptions horizontalCentered="1"/>
  <pageMargins left="0.23622047244094491" right="0.23622047244094491" top="0.39370078740157483" bottom="0.39370078740157483" header="0" footer="0"/>
  <pageSetup paperSize="9" scale="40" fitToHeight="0" orientation="portrait" r:id="rId1"/>
  <headerFooter alignWithMargins="0">
    <oddFooter>&amp;L&amp;8&amp;D/&amp;T&amp;R&amp;P/&amp;N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1F6A83A0607CE84C883A41DADC26452B" ma:contentTypeVersion="0" ma:contentTypeDescription="Создание документа." ma:contentTypeScope="" ma:versionID="b9532b9646e2e1e6e5df11cfa410cb1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9d58f4857a619b7c345529988bca39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FF9111-10AC-4EB5-8DC5-26E234342A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0BF60FC-5A94-4330-9985-FBA44975E4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670BC1-D415-4E54-BA8D-EB5604635354}">
  <ds:schemaRefs>
    <ds:schemaRef ds:uri="http://www.w3.org/XML/1998/namespace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7.СМР</vt:lpstr>
    </vt:vector>
  </TitlesOfParts>
  <Manager>Горащенко</Manager>
  <Company>ТЦМС-5, Самара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АвтомобТехникаТЦМС-5</dc:title>
  <dc:creator>Третьяков Антон Витальевич</dc:creator>
  <cp:lastModifiedBy>Фаррахова Эльвера Римовна</cp:lastModifiedBy>
  <cp:lastPrinted>2015-11-12T05:46:34Z</cp:lastPrinted>
  <dcterms:created xsi:type="dcterms:W3CDTF">2002-06-25T12:56:52Z</dcterms:created>
  <dcterms:modified xsi:type="dcterms:W3CDTF">2015-11-12T05:46:41Z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0x0101001F6A83A0607CE84C883A41DADC26452B</vt:lpwstr>
  </property>
</Properties>
</file>